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eko\Documents\DANIJELA 11.04.2022\PRORAČUN 2024\FINANCIJSKI 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E306" i="9" s="1"/>
  <c r="B306" i="9" s="1"/>
  <c r="F306" i="9"/>
  <c r="H305" i="9"/>
  <c r="G305" i="9"/>
  <c r="E305" i="9" s="1"/>
  <c r="B305" i="9" s="1"/>
  <c r="F305" i="9"/>
  <c r="H304" i="9"/>
  <c r="G304" i="9"/>
  <c r="E304" i="9" s="1"/>
  <c r="F304" i="9"/>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7" i="9" s="1"/>
  <c r="F278" i="9"/>
  <c r="F276" i="9"/>
  <c r="L275" i="9"/>
  <c r="F275" i="9" s="1"/>
  <c r="H275" i="9"/>
  <c r="F274" i="9"/>
  <c r="I273" i="9"/>
  <c r="E273" i="9" s="1"/>
  <c r="B273" i="9" s="1"/>
  <c r="H273" i="9"/>
  <c r="F273" i="9"/>
  <c r="E272" i="9"/>
  <c r="M271" i="9"/>
  <c r="L271" i="9"/>
  <c r="F271" i="9" s="1"/>
  <c r="B271" i="9" s="1"/>
  <c r="E271" i="9"/>
  <c r="M270" i="9"/>
  <c r="F270" i="9" s="1"/>
  <c r="B270" i="9" s="1"/>
  <c r="L270" i="9"/>
  <c r="E270" i="9"/>
  <c r="M269" i="9"/>
  <c r="L269" i="9"/>
  <c r="F269" i="9"/>
  <c r="E269" i="9"/>
  <c r="B269" i="9" s="1"/>
  <c r="M268" i="9"/>
  <c r="L268" i="9"/>
  <c r="F268" i="9" s="1"/>
  <c r="B268" i="9" s="1"/>
  <c r="E268" i="9"/>
  <c r="M267" i="9"/>
  <c r="L267" i="9"/>
  <c r="F267" i="9" s="1"/>
  <c r="B267" i="9" s="1"/>
  <c r="E267" i="9"/>
  <c r="M266" i="9"/>
  <c r="F266" i="9" s="1"/>
  <c r="B266" i="9" s="1"/>
  <c r="L266" i="9"/>
  <c r="E266" i="9"/>
  <c r="M265" i="9"/>
  <c r="L265" i="9"/>
  <c r="F265" i="9"/>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c r="E257" i="9"/>
  <c r="B257" i="9" s="1"/>
  <c r="M256" i="9"/>
  <c r="L256" i="9"/>
  <c r="F256" i="9" s="1"/>
  <c r="B256" i="9" s="1"/>
  <c r="E256" i="9"/>
  <c r="M255" i="9"/>
  <c r="L255" i="9"/>
  <c r="F255" i="9" s="1"/>
  <c r="B255" i="9" s="1"/>
  <c r="E255" i="9"/>
  <c r="M254" i="9"/>
  <c r="F254" i="9" s="1"/>
  <c r="B254" i="9" s="1"/>
  <c r="L254" i="9"/>
  <c r="E254" i="9"/>
  <c r="M253" i="9"/>
  <c r="L253" i="9"/>
  <c r="F253" i="9"/>
  <c r="E253" i="9"/>
  <c r="B253" i="9" s="1"/>
  <c r="M252" i="9"/>
  <c r="L252" i="9"/>
  <c r="F252" i="9" s="1"/>
  <c r="B252" i="9" s="1"/>
  <c r="E252" i="9"/>
  <c r="M251" i="9"/>
  <c r="L251" i="9"/>
  <c r="F251" i="9" s="1"/>
  <c r="B251" i="9" s="1"/>
  <c r="E251" i="9"/>
  <c r="M250" i="9"/>
  <c r="F250" i="9" s="1"/>
  <c r="B250" i="9" s="1"/>
  <c r="L250" i="9"/>
  <c r="E250" i="9"/>
  <c r="M249" i="9"/>
  <c r="L249" i="9"/>
  <c r="F249" i="9"/>
  <c r="E249" i="9"/>
  <c r="B249" i="9" s="1"/>
  <c r="M248" i="9"/>
  <c r="L248" i="9"/>
  <c r="F248" i="9" s="1"/>
  <c r="B248" i="9" s="1"/>
  <c r="E248" i="9"/>
  <c r="M247" i="9"/>
  <c r="L247" i="9"/>
  <c r="F247" i="9" s="1"/>
  <c r="B247" i="9" s="1"/>
  <c r="E247" i="9"/>
  <c r="M246" i="9"/>
  <c r="F246" i="9" s="1"/>
  <c r="B246" i="9" s="1"/>
  <c r="L246" i="9"/>
  <c r="E246" i="9"/>
  <c r="M245" i="9"/>
  <c r="L245" i="9"/>
  <c r="F245" i="9"/>
  <c r="E245" i="9"/>
  <c r="B245" i="9" s="1"/>
  <c r="M244" i="9"/>
  <c r="L244" i="9"/>
  <c r="F244" i="9" s="1"/>
  <c r="B244" i="9" s="1"/>
  <c r="E244" i="9"/>
  <c r="M243" i="9"/>
  <c r="L243" i="9"/>
  <c r="F243" i="9" s="1"/>
  <c r="B243" i="9" s="1"/>
  <c r="E243" i="9"/>
  <c r="M242" i="9"/>
  <c r="F242" i="9" s="1"/>
  <c r="B242" i="9" s="1"/>
  <c r="L242" i="9"/>
  <c r="E242" i="9"/>
  <c r="M241" i="9"/>
  <c r="L241" i="9"/>
  <c r="F241" i="9"/>
  <c r="E241" i="9"/>
  <c r="B241" i="9" s="1"/>
  <c r="M240" i="9"/>
  <c r="L240" i="9"/>
  <c r="F240" i="9" s="1"/>
  <c r="B240" i="9" s="1"/>
  <c r="E240" i="9"/>
  <c r="M239" i="9"/>
  <c r="L239" i="9"/>
  <c r="F239" i="9" s="1"/>
  <c r="B239" i="9" s="1"/>
  <c r="E239" i="9"/>
  <c r="M238" i="9"/>
  <c r="F238" i="9" s="1"/>
  <c r="B238" i="9" s="1"/>
  <c r="L238" i="9"/>
  <c r="E238" i="9"/>
  <c r="M237" i="9"/>
  <c r="L237" i="9"/>
  <c r="F237" i="9"/>
  <c r="E237" i="9"/>
  <c r="B237" i="9" s="1"/>
  <c r="M236" i="9"/>
  <c r="L236" i="9"/>
  <c r="F236" i="9" s="1"/>
  <c r="B236" i="9" s="1"/>
  <c r="E236" i="9"/>
  <c r="M235" i="9"/>
  <c r="L235" i="9"/>
  <c r="F235" i="9" s="1"/>
  <c r="B235" i="9" s="1"/>
  <c r="E235" i="9"/>
  <c r="M234" i="9"/>
  <c r="F234" i="9" s="1"/>
  <c r="B234" i="9" s="1"/>
  <c r="L234" i="9"/>
  <c r="E234" i="9"/>
  <c r="M233" i="9"/>
  <c r="L233" i="9"/>
  <c r="F233" i="9"/>
  <c r="E233" i="9"/>
  <c r="B233" i="9" s="1"/>
  <c r="M232" i="9"/>
  <c r="L232" i="9"/>
  <c r="F232" i="9" s="1"/>
  <c r="B232" i="9" s="1"/>
  <c r="E232" i="9"/>
  <c r="M231" i="9"/>
  <c r="L231" i="9"/>
  <c r="F231" i="9" s="1"/>
  <c r="B231" i="9" s="1"/>
  <c r="E231" i="9"/>
  <c r="M230" i="9"/>
  <c r="F230" i="9" s="1"/>
  <c r="B230" i="9" s="1"/>
  <c r="L230" i="9"/>
  <c r="E230" i="9"/>
  <c r="M229" i="9"/>
  <c r="L229" i="9"/>
  <c r="F229" i="9"/>
  <c r="E229" i="9"/>
  <c r="B229" i="9" s="1"/>
  <c r="M228" i="9"/>
  <c r="L228" i="9"/>
  <c r="F228" i="9" s="1"/>
  <c r="B228" i="9" s="1"/>
  <c r="E228" i="9"/>
  <c r="M227" i="9"/>
  <c r="L227" i="9"/>
  <c r="F227" i="9" s="1"/>
  <c r="B227" i="9" s="1"/>
  <c r="E227" i="9"/>
  <c r="M226" i="9"/>
  <c r="F226" i="9" s="1"/>
  <c r="B226" i="9" s="1"/>
  <c r="L226" i="9"/>
  <c r="E226" i="9"/>
  <c r="M225" i="9"/>
  <c r="F225" i="9" s="1"/>
  <c r="L225" i="9"/>
  <c r="E225" i="9"/>
  <c r="M224" i="9"/>
  <c r="L224" i="9"/>
  <c r="F224" i="9" s="1"/>
  <c r="B224" i="9" s="1"/>
  <c r="E224" i="9"/>
  <c r="M223" i="9"/>
  <c r="L223" i="9"/>
  <c r="E223" i="9"/>
  <c r="M222" i="9"/>
  <c r="F222" i="9" s="1"/>
  <c r="B222" i="9" s="1"/>
  <c r="L222" i="9"/>
  <c r="E222" i="9"/>
  <c r="M221" i="9"/>
  <c r="F221" i="9" s="1"/>
  <c r="L221" i="9"/>
  <c r="E221" i="9"/>
  <c r="M220" i="9"/>
  <c r="L220" i="9"/>
  <c r="E220" i="9"/>
  <c r="M219" i="9"/>
  <c r="L219" i="9"/>
  <c r="E219" i="9"/>
  <c r="M218" i="9"/>
  <c r="F218" i="9" s="1"/>
  <c r="B218" i="9" s="1"/>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F157" i="9"/>
  <c r="H156" i="9"/>
  <c r="E156" i="9" s="1"/>
  <c r="B156" i="9" s="1"/>
  <c r="G156" i="9"/>
  <c r="F156" i="9"/>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H146" i="9"/>
  <c r="G146" i="9"/>
  <c r="F146" i="9"/>
  <c r="H145" i="9"/>
  <c r="G145" i="9"/>
  <c r="F145" i="9"/>
  <c r="E145" i="9"/>
  <c r="B145" i="9" s="1"/>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F138" i="9"/>
  <c r="B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F130" i="9"/>
  <c r="B130" i="9"/>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F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F114" i="9"/>
  <c r="B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F106" i="9"/>
  <c r="B106" i="9"/>
  <c r="H105" i="9"/>
  <c r="G105" i="9"/>
  <c r="F105" i="9"/>
  <c r="E105" i="9"/>
  <c r="B105" i="9" s="1"/>
  <c r="H104" i="9"/>
  <c r="E104" i="9" s="1"/>
  <c r="B104" i="9" s="1"/>
  <c r="G104" i="9"/>
  <c r="F104" i="9"/>
  <c r="H103" i="9"/>
  <c r="G103" i="9"/>
  <c r="E103" i="9" s="1"/>
  <c r="B103" i="9" s="1"/>
  <c r="F103" i="9"/>
  <c r="H102" i="9"/>
  <c r="G102" i="9"/>
  <c r="F102" i="9"/>
  <c r="H101" i="9"/>
  <c r="G101" i="9"/>
  <c r="E101" i="9" s="1"/>
  <c r="B101" i="9" s="1"/>
  <c r="F101" i="9"/>
  <c r="H100" i="9"/>
  <c r="E100" i="9" s="1"/>
  <c r="B100" i="9" s="1"/>
  <c r="G100" i="9"/>
  <c r="F100" i="9"/>
  <c r="H99" i="9"/>
  <c r="G99" i="9"/>
  <c r="F99" i="9"/>
  <c r="E99" i="9"/>
  <c r="B99" i="9" s="1"/>
  <c r="H98" i="9"/>
  <c r="G98" i="9"/>
  <c r="E98" i="9" s="1"/>
  <c r="F98" i="9"/>
  <c r="B98" i="9"/>
  <c r="H97" i="9"/>
  <c r="G97" i="9"/>
  <c r="F97" i="9"/>
  <c r="E97" i="9"/>
  <c r="B97" i="9" s="1"/>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F82" i="9"/>
  <c r="B82" i="9"/>
  <c r="H81" i="9"/>
  <c r="G81" i="9"/>
  <c r="F81" i="9"/>
  <c r="E81" i="9"/>
  <c r="B81" i="9" s="1"/>
  <c r="H80" i="9"/>
  <c r="E80" i="9" s="1"/>
  <c r="B80" i="9" s="1"/>
  <c r="G80" i="9"/>
  <c r="F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E74" i="9" s="1"/>
  <c r="F74" i="9"/>
  <c r="B74" i="9"/>
  <c r="H73" i="9"/>
  <c r="G73" i="9"/>
  <c r="F73" i="9"/>
  <c r="E73" i="9"/>
  <c r="B73" i="9" s="1"/>
  <c r="H72" i="9"/>
  <c r="E72" i="9" s="1"/>
  <c r="B72" i="9" s="1"/>
  <c r="G72" i="9"/>
  <c r="F72" i="9"/>
  <c r="H71" i="9"/>
  <c r="G71" i="9"/>
  <c r="F71" i="9"/>
  <c r="H70" i="9"/>
  <c r="G70" i="9"/>
  <c r="F70" i="9"/>
  <c r="H69" i="9"/>
  <c r="G69" i="9"/>
  <c r="E69" i="9" s="1"/>
  <c r="B69" i="9" s="1"/>
  <c r="F69" i="9"/>
  <c r="H68" i="9"/>
  <c r="E68" i="9" s="1"/>
  <c r="B68" i="9" s="1"/>
  <c r="G68" i="9"/>
  <c r="F68" i="9"/>
  <c r="H67" i="9"/>
  <c r="G67" i="9"/>
  <c r="F67" i="9"/>
  <c r="E67" i="9"/>
  <c r="B67" i="9" s="1"/>
  <c r="H66" i="9"/>
  <c r="G66" i="9"/>
  <c r="E66" i="9" s="1"/>
  <c r="F66" i="9"/>
  <c r="B66" i="9"/>
  <c r="H65" i="9"/>
  <c r="G65" i="9"/>
  <c r="F65" i="9"/>
  <c r="E65" i="9"/>
  <c r="B65" i="9" s="1"/>
  <c r="H64" i="9"/>
  <c r="E64" i="9" s="1"/>
  <c r="G64" i="9"/>
  <c r="F64" i="9"/>
  <c r="H63" i="9"/>
  <c r="G63" i="9"/>
  <c r="E63" i="9" s="1"/>
  <c r="B63" i="9" s="1"/>
  <c r="F63" i="9"/>
  <c r="H62" i="9"/>
  <c r="G62" i="9"/>
  <c r="E62" i="9" s="1"/>
  <c r="B62" i="9" s="1"/>
  <c r="F62" i="9"/>
  <c r="H61" i="9"/>
  <c r="G61" i="9"/>
  <c r="E61" i="9" s="1"/>
  <c r="B61" i="9" s="1"/>
  <c r="F61" i="9"/>
  <c r="H60" i="9"/>
  <c r="E60" i="9" s="1"/>
  <c r="G60" i="9"/>
  <c r="F60" i="9"/>
  <c r="B60" i="9"/>
  <c r="H59" i="9"/>
  <c r="E59" i="9" s="1"/>
  <c r="B59" i="9" s="1"/>
  <c r="G59" i="9"/>
  <c r="F59" i="9"/>
  <c r="H58" i="9"/>
  <c r="G58" i="9"/>
  <c r="E58" i="9" s="1"/>
  <c r="F58" i="9"/>
  <c r="B58" i="9"/>
  <c r="H57" i="9"/>
  <c r="E57" i="9" s="1"/>
  <c r="B57" i="9" s="1"/>
  <c r="G57" i="9"/>
  <c r="F57" i="9"/>
  <c r="H56" i="9"/>
  <c r="E56" i="9" s="1"/>
  <c r="G56" i="9"/>
  <c r="F56" i="9"/>
  <c r="H55" i="9"/>
  <c r="G55" i="9"/>
  <c r="E55" i="9" s="1"/>
  <c r="B55" i="9" s="1"/>
  <c r="F55" i="9"/>
  <c r="H54" i="9"/>
  <c r="G54" i="9"/>
  <c r="F54" i="9"/>
  <c r="H53" i="9"/>
  <c r="G53" i="9"/>
  <c r="E53" i="9" s="1"/>
  <c r="B53" i="9" s="1"/>
  <c r="F53" i="9"/>
  <c r="H52" i="9"/>
  <c r="E52" i="9" s="1"/>
  <c r="G52" i="9"/>
  <c r="F52" i="9"/>
  <c r="B52" i="9"/>
  <c r="H51" i="9"/>
  <c r="G51" i="9"/>
  <c r="F51" i="9"/>
  <c r="E51" i="9"/>
  <c r="B51" i="9" s="1"/>
  <c r="H50" i="9"/>
  <c r="G50" i="9"/>
  <c r="E50" i="9" s="1"/>
  <c r="F50" i="9"/>
  <c r="B50" i="9"/>
  <c r="H49" i="9"/>
  <c r="G49" i="9"/>
  <c r="F49" i="9"/>
  <c r="E49" i="9"/>
  <c r="B49" i="9" s="1"/>
  <c r="H48" i="9"/>
  <c r="E48" i="9" s="1"/>
  <c r="G48" i="9"/>
  <c r="F48" i="9"/>
  <c r="H47" i="9"/>
  <c r="G47" i="9"/>
  <c r="E47" i="9" s="1"/>
  <c r="B47" i="9" s="1"/>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G40" i="9"/>
  <c r="F40" i="9"/>
  <c r="H39" i="9"/>
  <c r="G39" i="9"/>
  <c r="F39" i="9"/>
  <c r="E39" i="9"/>
  <c r="B39" i="9" s="1"/>
  <c r="H38" i="9"/>
  <c r="G38" i="9"/>
  <c r="F38" i="9"/>
  <c r="H37" i="9"/>
  <c r="G37" i="9"/>
  <c r="F37" i="9"/>
  <c r="E37" i="9"/>
  <c r="B37" i="9" s="1"/>
  <c r="H36" i="9"/>
  <c r="E36" i="9" s="1"/>
  <c r="G36" i="9"/>
  <c r="F36" i="9"/>
  <c r="B36" i="9" s="1"/>
  <c r="H35" i="9"/>
  <c r="G35" i="9"/>
  <c r="F35" i="9"/>
  <c r="E35" i="9"/>
  <c r="B35" i="9" s="1"/>
  <c r="H34" i="9"/>
  <c r="G34" i="9"/>
  <c r="F34" i="9"/>
  <c r="H33" i="9"/>
  <c r="G33" i="9"/>
  <c r="F33" i="9"/>
  <c r="H32" i="9"/>
  <c r="G32" i="9"/>
  <c r="F32" i="9"/>
  <c r="H31" i="9"/>
  <c r="G31" i="9"/>
  <c r="E31" i="9" s="1"/>
  <c r="B31" i="9" s="1"/>
  <c r="F31" i="9"/>
  <c r="H30" i="9"/>
  <c r="G30" i="9"/>
  <c r="E30" i="9" s="1"/>
  <c r="B30" i="9" s="1"/>
  <c r="F30" i="9"/>
  <c r="H29" i="9"/>
  <c r="G29" i="9"/>
  <c r="F29" i="9"/>
  <c r="H28" i="9"/>
  <c r="E28" i="9" s="1"/>
  <c r="G28" i="9"/>
  <c r="F28" i="9"/>
  <c r="H27" i="9"/>
  <c r="G27" i="9"/>
  <c r="F27" i="9"/>
  <c r="H26" i="9"/>
  <c r="G26" i="9"/>
  <c r="E26" i="9" s="1"/>
  <c r="B26" i="9" s="1"/>
  <c r="F26" i="9"/>
  <c r="H25" i="9"/>
  <c r="G25" i="9"/>
  <c r="E25" i="9" s="1"/>
  <c r="B25" i="9" s="1"/>
  <c r="F25" i="9"/>
  <c r="H24" i="9"/>
  <c r="E24" i="9" s="1"/>
  <c r="G24" i="9"/>
  <c r="F24" i="9"/>
  <c r="H23" i="9"/>
  <c r="G23" i="9"/>
  <c r="E23" i="9" s="1"/>
  <c r="B23" i="9" s="1"/>
  <c r="F23" i="9"/>
  <c r="H22" i="9"/>
  <c r="G22" i="9"/>
  <c r="E22" i="9" s="1"/>
  <c r="B22" i="9" s="1"/>
  <c r="F22" i="9"/>
  <c r="F21" i="9"/>
  <c r="I10" i="9"/>
  <c r="F4" i="9"/>
  <c r="O3" i="9"/>
  <c r="G275" i="9" s="1"/>
  <c r="E275" i="9" s="1"/>
  <c r="B275" i="9" s="1"/>
  <c r="I3" i="9"/>
  <c r="G191" i="9" s="1"/>
  <c r="E191" i="9" s="1"/>
  <c r="B191" i="9" s="1"/>
  <c r="H3" i="9"/>
  <c r="G3" i="9"/>
  <c r="D101" i="8"/>
  <c r="I36" i="3" s="1"/>
  <c r="D95" i="8"/>
  <c r="D90" i="8"/>
  <c r="D85" i="8"/>
  <c r="D80" i="8"/>
  <c r="C1555" i="1" s="1"/>
  <c r="H1555" i="1" s="1"/>
  <c r="D75" i="8"/>
  <c r="D70" i="8"/>
  <c r="D65" i="8"/>
  <c r="D60" i="8"/>
  <c r="D55" i="8"/>
  <c r="D50" i="8"/>
  <c r="D44" i="8"/>
  <c r="D36" i="8"/>
  <c r="C1511" i="1" s="1"/>
  <c r="D26" i="8"/>
  <c r="D18" i="8"/>
  <c r="D8" i="8"/>
  <c r="C1483" i="1" s="1"/>
  <c r="H1483" i="1" s="1"/>
  <c r="E44" i="7"/>
  <c r="D44" i="7"/>
  <c r="E39" i="7"/>
  <c r="D39" i="7"/>
  <c r="D38" i="7" s="1"/>
  <c r="E38" i="7"/>
  <c r="E30" i="7"/>
  <c r="D30" i="7"/>
  <c r="E23" i="7"/>
  <c r="E22" i="7" s="1"/>
  <c r="I30" i="3" s="1"/>
  <c r="D23" i="7"/>
  <c r="D22" i="7" s="1"/>
  <c r="H30" i="3" s="1"/>
  <c r="E14" i="7"/>
  <c r="D14" i="7"/>
  <c r="E7" i="7"/>
  <c r="D7" i="7"/>
  <c r="E6" i="7"/>
  <c r="D6" i="7"/>
  <c r="F140" i="6"/>
  <c r="F139" i="6"/>
  <c r="F138" i="6"/>
  <c r="F137" i="6"/>
  <c r="F136" i="6"/>
  <c r="F135" i="6"/>
  <c r="F134" i="6"/>
  <c r="F133" i="6"/>
  <c r="F132" i="6"/>
  <c r="F131" i="6"/>
  <c r="E130" i="6"/>
  <c r="D130" i="6"/>
  <c r="D129" i="6" s="1"/>
  <c r="E129" i="6"/>
  <c r="F128" i="6"/>
  <c r="F127" i="6"/>
  <c r="F126" i="6"/>
  <c r="F125" i="6"/>
  <c r="F124" i="6"/>
  <c r="F123" i="6"/>
  <c r="F122" i="6"/>
  <c r="E122" i="6"/>
  <c r="D122" i="6"/>
  <c r="F121" i="6"/>
  <c r="F120" i="6"/>
  <c r="F119" i="6"/>
  <c r="E118" i="6"/>
  <c r="D118" i="6"/>
  <c r="F118" i="6" s="1"/>
  <c r="F117" i="6"/>
  <c r="F116" i="6"/>
  <c r="E115" i="6"/>
  <c r="D1409" i="1" s="1"/>
  <c r="D115"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D89" i="6" s="1"/>
  <c r="E89" i="6"/>
  <c r="F88" i="6"/>
  <c r="F87" i="6"/>
  <c r="F86" i="6"/>
  <c r="F85" i="6"/>
  <c r="F84" i="6"/>
  <c r="F83" i="6"/>
  <c r="E82" i="6"/>
  <c r="D1376" i="1" s="1"/>
  <c r="D82" i="6"/>
  <c r="F81" i="6"/>
  <c r="F80" i="6"/>
  <c r="F79" i="6"/>
  <c r="F78" i="6"/>
  <c r="F77" i="6"/>
  <c r="F76" i="6"/>
  <c r="E75" i="6"/>
  <c r="F75" i="6" s="1"/>
  <c r="D75" i="6"/>
  <c r="F74" i="6"/>
  <c r="F73" i="6"/>
  <c r="F72" i="6"/>
  <c r="F71" i="6"/>
  <c r="F70" i="6"/>
  <c r="F69" i="6"/>
  <c r="F68" i="6"/>
  <c r="F67" i="6"/>
  <c r="E66" i="6"/>
  <c r="D66" i="6"/>
  <c r="F66" i="6" s="1"/>
  <c r="F65" i="6"/>
  <c r="F64" i="6"/>
  <c r="F63" i="6"/>
  <c r="F62" i="6"/>
  <c r="E61" i="6"/>
  <c r="D1355" i="1" s="1"/>
  <c r="D61" i="6"/>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E39" i="6"/>
  <c r="F39" i="6" s="1"/>
  <c r="D39" i="6"/>
  <c r="F38" i="6"/>
  <c r="F37" i="6"/>
  <c r="E36" i="6"/>
  <c r="D36" i="6"/>
  <c r="E35" i="6"/>
  <c r="I25" i="3" s="1"/>
  <c r="F34" i="6"/>
  <c r="F33" i="6"/>
  <c r="F32" i="6"/>
  <c r="F31" i="6"/>
  <c r="F30" i="6"/>
  <c r="F29" i="6"/>
  <c r="E28" i="6"/>
  <c r="F28" i="6" s="1"/>
  <c r="D28" i="6"/>
  <c r="F27" i="6"/>
  <c r="F26" i="6"/>
  <c r="F25" i="6"/>
  <c r="F24" i="6"/>
  <c r="F23" i="6"/>
  <c r="F22" i="6"/>
  <c r="E22" i="6"/>
  <c r="D22" i="6"/>
  <c r="F21" i="6"/>
  <c r="F20" i="6"/>
  <c r="F19" i="6"/>
  <c r="F18" i="6"/>
  <c r="F17" i="6"/>
  <c r="F16" i="6"/>
  <c r="F15" i="6"/>
  <c r="F14" i="6"/>
  <c r="E13" i="6"/>
  <c r="F13" i="6" s="1"/>
  <c r="D13" i="6"/>
  <c r="F12" i="6"/>
  <c r="F11" i="6"/>
  <c r="E10" i="6"/>
  <c r="D10" i="6"/>
  <c r="F10" i="6" s="1"/>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1223" i="1" s="1"/>
  <c r="D246" i="5"/>
  <c r="F244" i="5"/>
  <c r="F243" i="5"/>
  <c r="E242" i="5"/>
  <c r="D1219" i="1" s="1"/>
  <c r="D242" i="5"/>
  <c r="F241" i="5"/>
  <c r="F240" i="5"/>
  <c r="E239" i="5"/>
  <c r="D1216" i="1" s="1"/>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D206" i="5" s="1"/>
  <c r="G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C1124" i="1" s="1"/>
  <c r="F145" i="5"/>
  <c r="F144" i="5"/>
  <c r="F143" i="5"/>
  <c r="E142" i="5"/>
  <c r="D142" i="5"/>
  <c r="F142" i="5" s="1"/>
  <c r="F141" i="5"/>
  <c r="F140" i="5"/>
  <c r="F139" i="5"/>
  <c r="F138" i="5"/>
  <c r="F137" i="5"/>
  <c r="F136" i="5"/>
  <c r="E135" i="5"/>
  <c r="D135" i="5"/>
  <c r="D134" i="5" s="1"/>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D79" i="5"/>
  <c r="D78" i="5" s="1"/>
  <c r="F77" i="5"/>
  <c r="F76" i="5"/>
  <c r="F75" i="5"/>
  <c r="F74" i="5"/>
  <c r="F73" i="5"/>
  <c r="F72" i="5"/>
  <c r="F71" i="5"/>
  <c r="E70" i="5"/>
  <c r="D70" i="5"/>
  <c r="D69" i="5" s="1"/>
  <c r="E69" i="5"/>
  <c r="D1047" i="1"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94" i="4"/>
  <c r="D593" i="4" s="1"/>
  <c r="E593" i="4"/>
  <c r="D587" i="1" s="1"/>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1" i="1" s="1"/>
  <c r="D356" i="4"/>
  <c r="F355" i="4"/>
  <c r="F354" i="4"/>
  <c r="F353" i="4"/>
  <c r="E352" i="4"/>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F231" i="4" s="1"/>
  <c r="D231" i="4"/>
  <c r="F230" i="4"/>
  <c r="F229" i="4"/>
  <c r="F228" i="4"/>
  <c r="E228" i="4"/>
  <c r="D228" i="4"/>
  <c r="F227" i="4"/>
  <c r="F226" i="4"/>
  <c r="E225" i="4"/>
  <c r="E224" i="4" s="1"/>
  <c r="D225" i="4"/>
  <c r="F225" i="4" s="1"/>
  <c r="F223" i="4"/>
  <c r="F222" i="4"/>
  <c r="F221" i="4"/>
  <c r="F220" i="4"/>
  <c r="F219" i="4"/>
  <c r="E219" i="4"/>
  <c r="D219" i="4"/>
  <c r="F218" i="4"/>
  <c r="F217" i="4"/>
  <c r="E216" i="4"/>
  <c r="F216" i="4" s="1"/>
  <c r="D216" i="4"/>
  <c r="D215" i="4" s="1"/>
  <c r="F214" i="4"/>
  <c r="F213" i="4"/>
  <c r="F212" i="4"/>
  <c r="F211" i="4"/>
  <c r="E210" i="4"/>
  <c r="D206" i="1" s="1"/>
  <c r="G206" i="1" s="1"/>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E139" i="4" s="1"/>
  <c r="D135" i="1" s="1"/>
  <c r="D140" i="4"/>
  <c r="F138" i="4"/>
  <c r="F137" i="4"/>
  <c r="F136" i="4"/>
  <c r="F135" i="4"/>
  <c r="F134" i="4"/>
  <c r="E134" i="4"/>
  <c r="D134" i="4"/>
  <c r="F133" i="4"/>
  <c r="E133" i="4"/>
  <c r="D133" i="4"/>
  <c r="F132" i="4"/>
  <c r="F131" i="4"/>
  <c r="F130" i="4"/>
  <c r="F129" i="4"/>
  <c r="E128" i="4"/>
  <c r="D128" i="4"/>
  <c r="F128" i="4" s="1"/>
  <c r="F127" i="4"/>
  <c r="F126" i="4"/>
  <c r="E125" i="4"/>
  <c r="D125" i="4"/>
  <c r="D124" i="4"/>
  <c r="F123" i="4"/>
  <c r="F122" i="4"/>
  <c r="F121" i="4"/>
  <c r="E120" i="4"/>
  <c r="D116" i="1" s="1"/>
  <c r="D120" i="4"/>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58" i="1" s="1"/>
  <c r="D62" i="4"/>
  <c r="F61" i="4"/>
  <c r="F60" i="4"/>
  <c r="E59" i="4"/>
  <c r="D55" i="1" s="1"/>
  <c r="D59" i="4"/>
  <c r="F58" i="4"/>
  <c r="F57" i="4"/>
  <c r="F56" i="4"/>
  <c r="F55" i="4"/>
  <c r="E54" i="4"/>
  <c r="F54" i="4" s="1"/>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3" i="1" s="1"/>
  <c r="H3" i="1" s="1"/>
  <c r="D8" i="4"/>
  <c r="D7"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5" i="1"/>
  <c r="C1574" i="1"/>
  <c r="G1574" i="1" s="1"/>
  <c r="H1573" i="1"/>
  <c r="G1573" i="1"/>
  <c r="C1573" i="1"/>
  <c r="C1572" i="1"/>
  <c r="C1571" i="1"/>
  <c r="H1571" i="1" s="1"/>
  <c r="C1570" i="1"/>
  <c r="H1569" i="1"/>
  <c r="G1569" i="1"/>
  <c r="C1569" i="1"/>
  <c r="H1568" i="1"/>
  <c r="C1568" i="1"/>
  <c r="G1568" i="1" s="1"/>
  <c r="C1567" i="1"/>
  <c r="C1566" i="1"/>
  <c r="G1566" i="1" s="1"/>
  <c r="H1565" i="1"/>
  <c r="C1565" i="1"/>
  <c r="G1565" i="1" s="1"/>
  <c r="C1564" i="1"/>
  <c r="C1563" i="1"/>
  <c r="H1563" i="1" s="1"/>
  <c r="C1562" i="1"/>
  <c r="H1561" i="1"/>
  <c r="C1561" i="1"/>
  <c r="G1561" i="1" s="1"/>
  <c r="C1560" i="1"/>
  <c r="G1560" i="1" s="1"/>
  <c r="C1559" i="1"/>
  <c r="C1558" i="1"/>
  <c r="G1558" i="1" s="1"/>
  <c r="C1557" i="1"/>
  <c r="H1557" i="1" s="1"/>
  <c r="C1556" i="1"/>
  <c r="C1554" i="1"/>
  <c r="H1553" i="1"/>
  <c r="G1553" i="1"/>
  <c r="C1553" i="1"/>
  <c r="C1552" i="1"/>
  <c r="G1552" i="1" s="1"/>
  <c r="C1551" i="1"/>
  <c r="C1550" i="1"/>
  <c r="G1550" i="1" s="1"/>
  <c r="H1549" i="1"/>
  <c r="G1549" i="1"/>
  <c r="C1549" i="1"/>
  <c r="C1548" i="1"/>
  <c r="C1547" i="1"/>
  <c r="H1547" i="1" s="1"/>
  <c r="H1546" i="1"/>
  <c r="C1546" i="1"/>
  <c r="G1546" i="1" s="1"/>
  <c r="H1545" i="1"/>
  <c r="G1545" i="1"/>
  <c r="C1545" i="1"/>
  <c r="H1544" i="1"/>
  <c r="C1544" i="1"/>
  <c r="G1544" i="1" s="1"/>
  <c r="C1543" i="1"/>
  <c r="H1543" i="1" s="1"/>
  <c r="C1542" i="1"/>
  <c r="G1542" i="1" s="1"/>
  <c r="H1541" i="1"/>
  <c r="G1541" i="1"/>
  <c r="C1541" i="1"/>
  <c r="C1540" i="1"/>
  <c r="H1540" i="1" s="1"/>
  <c r="C1539" i="1"/>
  <c r="H1539" i="1" s="1"/>
  <c r="H1538" i="1"/>
  <c r="C1538" i="1"/>
  <c r="G1538" i="1" s="1"/>
  <c r="H1537" i="1"/>
  <c r="G1537" i="1"/>
  <c r="C1537" i="1"/>
  <c r="C1536" i="1"/>
  <c r="G1536" i="1" s="1"/>
  <c r="C1535" i="1"/>
  <c r="H1535" i="1" s="1"/>
  <c r="C1534" i="1"/>
  <c r="G1534" i="1" s="1"/>
  <c r="H1533" i="1"/>
  <c r="G1533" i="1"/>
  <c r="C1533" i="1"/>
  <c r="C1532" i="1"/>
  <c r="H1532" i="1" s="1"/>
  <c r="C1531" i="1"/>
  <c r="H1531" i="1" s="1"/>
  <c r="C1530" i="1"/>
  <c r="G1530" i="1" s="1"/>
  <c r="H1529" i="1"/>
  <c r="G1529" i="1"/>
  <c r="C1529" i="1"/>
  <c r="H1528" i="1"/>
  <c r="C1528" i="1"/>
  <c r="G1528" i="1" s="1"/>
  <c r="C1527" i="1"/>
  <c r="H1527" i="1" s="1"/>
  <c r="C1526" i="1"/>
  <c r="G1526" i="1" s="1"/>
  <c r="H1525" i="1"/>
  <c r="G1525" i="1"/>
  <c r="C1525" i="1"/>
  <c r="C1523" i="1"/>
  <c r="H1523" i="1" s="1"/>
  <c r="H1522" i="1"/>
  <c r="C1522" i="1"/>
  <c r="G1522" i="1" s="1"/>
  <c r="H1521" i="1"/>
  <c r="G1521" i="1"/>
  <c r="C1521" i="1"/>
  <c r="H1520" i="1"/>
  <c r="C1520" i="1"/>
  <c r="G1520" i="1" s="1"/>
  <c r="C1519" i="1"/>
  <c r="H1519" i="1" s="1"/>
  <c r="C1516" i="1"/>
  <c r="C1515" i="1"/>
  <c r="H1515" i="1" s="1"/>
  <c r="C1514" i="1"/>
  <c r="H1513" i="1"/>
  <c r="G1513" i="1"/>
  <c r="C1513" i="1"/>
  <c r="H1512" i="1"/>
  <c r="G1512" i="1"/>
  <c r="C1512" i="1"/>
  <c r="H1510" i="1"/>
  <c r="C1510" i="1"/>
  <c r="G1510" i="1" s="1"/>
  <c r="C1509" i="1"/>
  <c r="H1509" i="1" s="1"/>
  <c r="C1508" i="1"/>
  <c r="C1507" i="1"/>
  <c r="H1507" i="1" s="1"/>
  <c r="C1506" i="1"/>
  <c r="H1505" i="1"/>
  <c r="C1505" i="1"/>
  <c r="G1505" i="1" s="1"/>
  <c r="H1504" i="1"/>
  <c r="G1504" i="1"/>
  <c r="C1504" i="1"/>
  <c r="C1503" i="1"/>
  <c r="H1503" i="1" s="1"/>
  <c r="C1502" i="1"/>
  <c r="H1500" i="1"/>
  <c r="G1500" i="1"/>
  <c r="C1500" i="1"/>
  <c r="C1498" i="1"/>
  <c r="C1497" i="1"/>
  <c r="G1497" i="1" s="1"/>
  <c r="H1496" i="1"/>
  <c r="G1496" i="1"/>
  <c r="C1496" i="1"/>
  <c r="G1495" i="1"/>
  <c r="C1495" i="1"/>
  <c r="H1495" i="1" s="1"/>
  <c r="C1494" i="1"/>
  <c r="C1493" i="1"/>
  <c r="G1493" i="1" s="1"/>
  <c r="H1492" i="1"/>
  <c r="G1492" i="1"/>
  <c r="C1492" i="1"/>
  <c r="C1491" i="1"/>
  <c r="H1491" i="1" s="1"/>
  <c r="C1490" i="1"/>
  <c r="C1489" i="1"/>
  <c r="G1489" i="1" s="1"/>
  <c r="H1488" i="1"/>
  <c r="G1488" i="1"/>
  <c r="C1488" i="1"/>
  <c r="C1487" i="1"/>
  <c r="H1487" i="1" s="1"/>
  <c r="C1486" i="1"/>
  <c r="C1485" i="1"/>
  <c r="G1485" i="1" s="1"/>
  <c r="C1484" i="1"/>
  <c r="H1484" i="1" s="1"/>
  <c r="G1482" i="1"/>
  <c r="C1482" i="1"/>
  <c r="H1482" i="1" s="1"/>
  <c r="H1480" i="1"/>
  <c r="G1480" i="1"/>
  <c r="C1480" i="1"/>
  <c r="D1479" i="1"/>
  <c r="C1479" i="1"/>
  <c r="G1479" i="1" s="1"/>
  <c r="J1478" i="1"/>
  <c r="D1478" i="1"/>
  <c r="H1478" i="1" s="1"/>
  <c r="C1478" i="1"/>
  <c r="D1477" i="1"/>
  <c r="H1477" i="1" s="1"/>
  <c r="C1477" i="1"/>
  <c r="J1476" i="1"/>
  <c r="H1476" i="1"/>
  <c r="G1476" i="1"/>
  <c r="I1476" i="1" s="1"/>
  <c r="D1476" i="1"/>
  <c r="C1476" i="1"/>
  <c r="H1475" i="1"/>
  <c r="G1475" i="1"/>
  <c r="D1475" i="1"/>
  <c r="C1475" i="1"/>
  <c r="D1474" i="1"/>
  <c r="C1474" i="1"/>
  <c r="G1474" i="1" s="1"/>
  <c r="J1473" i="1"/>
  <c r="D1473" i="1"/>
  <c r="H1473" i="1" s="1"/>
  <c r="C1473" i="1"/>
  <c r="D1472" i="1"/>
  <c r="H1472" i="1" s="1"/>
  <c r="C1472" i="1"/>
  <c r="J1471" i="1"/>
  <c r="H1471" i="1"/>
  <c r="G1471" i="1"/>
  <c r="I1471" i="1" s="1"/>
  <c r="D1471" i="1"/>
  <c r="C1471" i="1"/>
  <c r="H1470" i="1"/>
  <c r="G1470" i="1"/>
  <c r="D1470" i="1"/>
  <c r="C1470" i="1"/>
  <c r="H1469" i="1"/>
  <c r="G1469" i="1"/>
  <c r="D1469" i="1"/>
  <c r="C1469" i="1"/>
  <c r="D1468" i="1"/>
  <c r="C1468" i="1"/>
  <c r="G1468" i="1" s="1"/>
  <c r="D1467" i="1"/>
  <c r="C1467" i="1"/>
  <c r="D1466" i="1"/>
  <c r="H1466" i="1" s="1"/>
  <c r="C1466" i="1"/>
  <c r="J1465" i="1"/>
  <c r="H1465" i="1"/>
  <c r="G1465" i="1"/>
  <c r="I1465" i="1" s="1"/>
  <c r="D1465" i="1"/>
  <c r="C1465" i="1"/>
  <c r="D1464" i="1"/>
  <c r="C1464" i="1"/>
  <c r="G1464" i="1" s="1"/>
  <c r="J1463" i="1"/>
  <c r="D1463" i="1"/>
  <c r="H1463" i="1" s="1"/>
  <c r="C1463" i="1"/>
  <c r="D1462" i="1"/>
  <c r="H1462" i="1" s="1"/>
  <c r="C1462" i="1"/>
  <c r="D1461" i="1"/>
  <c r="C1461" i="1"/>
  <c r="D1460" i="1"/>
  <c r="J1460" i="1" s="1"/>
  <c r="C1460" i="1"/>
  <c r="H1459" i="1"/>
  <c r="I1459" i="1" s="1"/>
  <c r="D1459" i="1"/>
  <c r="C1459" i="1"/>
  <c r="G1459" i="1" s="1"/>
  <c r="J1458" i="1"/>
  <c r="H1458" i="1"/>
  <c r="D1458" i="1"/>
  <c r="G1458" i="1" s="1"/>
  <c r="I1458" i="1" s="1"/>
  <c r="C1458" i="1"/>
  <c r="D1457" i="1"/>
  <c r="C1457" i="1"/>
  <c r="G1457" i="1" s="1"/>
  <c r="D1456" i="1"/>
  <c r="J1456" i="1" s="1"/>
  <c r="C1456" i="1"/>
  <c r="H1455" i="1"/>
  <c r="I1455" i="1" s="1"/>
  <c r="D1455" i="1"/>
  <c r="C1455" i="1"/>
  <c r="G1455" i="1" s="1"/>
  <c r="C1453" i="1"/>
  <c r="D1452" i="1"/>
  <c r="J1452" i="1" s="1"/>
  <c r="C1452" i="1"/>
  <c r="H1451" i="1"/>
  <c r="I1451" i="1" s="1"/>
  <c r="D1451" i="1"/>
  <c r="C1451" i="1"/>
  <c r="G1451" i="1" s="1"/>
  <c r="J1450" i="1"/>
  <c r="H1450" i="1"/>
  <c r="D1450" i="1"/>
  <c r="G1450" i="1" s="1"/>
  <c r="I1450" i="1" s="1"/>
  <c r="C1450" i="1"/>
  <c r="D1449" i="1"/>
  <c r="C1449" i="1"/>
  <c r="G1449" i="1" s="1"/>
  <c r="J1448" i="1"/>
  <c r="D1448" i="1"/>
  <c r="H1448" i="1" s="1"/>
  <c r="C1448" i="1"/>
  <c r="D1447" i="1"/>
  <c r="H1447" i="1" s="1"/>
  <c r="C1447" i="1"/>
  <c r="J1446" i="1"/>
  <c r="H1446" i="1"/>
  <c r="G1446" i="1"/>
  <c r="I1446" i="1" s="1"/>
  <c r="D1446" i="1"/>
  <c r="C1446" i="1"/>
  <c r="H1445" i="1"/>
  <c r="D1445" i="1"/>
  <c r="C1445" i="1"/>
  <c r="G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H1437" i="1"/>
  <c r="G1437" i="1"/>
  <c r="D1437" i="1"/>
  <c r="C1437" i="1"/>
  <c r="D1434" i="1"/>
  <c r="G1434" i="1" s="1"/>
  <c r="C1434" i="1"/>
  <c r="D1433" i="1"/>
  <c r="G1433" i="1" s="1"/>
  <c r="C1433" i="1"/>
  <c r="D1432" i="1"/>
  <c r="G1432" i="1" s="1"/>
  <c r="C1432" i="1"/>
  <c r="D1431" i="1"/>
  <c r="G1431" i="1" s="1"/>
  <c r="C1431" i="1"/>
  <c r="D1430" i="1"/>
  <c r="G1430" i="1" s="1"/>
  <c r="C1430" i="1"/>
  <c r="D1429" i="1"/>
  <c r="G1429" i="1" s="1"/>
  <c r="C1429" i="1"/>
  <c r="D1428" i="1"/>
  <c r="G1428" i="1" s="1"/>
  <c r="C1428" i="1"/>
  <c r="D1427" i="1"/>
  <c r="G1427" i="1" s="1"/>
  <c r="C1427" i="1"/>
  <c r="D1426" i="1"/>
  <c r="G1426" i="1" s="1"/>
  <c r="C1426" i="1"/>
  <c r="D1425" i="1"/>
  <c r="G1425" i="1" s="1"/>
  <c r="C1425" i="1"/>
  <c r="D1424" i="1"/>
  <c r="G1424" i="1" s="1"/>
  <c r="C1424" i="1"/>
  <c r="D1423" i="1"/>
  <c r="G1423" i="1" s="1"/>
  <c r="C1423" i="1"/>
  <c r="D1422" i="1"/>
  <c r="H1422" i="1" s="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D1410" i="1"/>
  <c r="G1410" i="1" s="1"/>
  <c r="C1410" i="1"/>
  <c r="C1409" i="1"/>
  <c r="D1407" i="1"/>
  <c r="H1407" i="1" s="1"/>
  <c r="C1407" i="1"/>
  <c r="D1406" i="1"/>
  <c r="G1406" i="1" s="1"/>
  <c r="C1406" i="1"/>
  <c r="D1405" i="1"/>
  <c r="H1405" i="1" s="1"/>
  <c r="C1405" i="1"/>
  <c r="D1404" i="1"/>
  <c r="G1404" i="1" s="1"/>
  <c r="C1404" i="1"/>
  <c r="D1403" i="1"/>
  <c r="H1403" i="1" s="1"/>
  <c r="C1403" i="1"/>
  <c r="D1402" i="1"/>
  <c r="H1402" i="1" s="1"/>
  <c r="C1402" i="1"/>
  <c r="D1401" i="1"/>
  <c r="G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D1324" i="1"/>
  <c r="H1324" i="1" s="1"/>
  <c r="C1324" i="1"/>
  <c r="H1323" i="1"/>
  <c r="G1323" i="1"/>
  <c r="D1323" i="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D1298" i="1"/>
  <c r="C1298" i="1"/>
  <c r="D1297" i="1"/>
  <c r="H1297" i="1" s="1"/>
  <c r="C1297" i="1"/>
  <c r="H1296" i="1"/>
  <c r="D1296" i="1"/>
  <c r="C1296" i="1"/>
  <c r="G1296" i="1" s="1"/>
  <c r="D1295" i="1"/>
  <c r="C1295" i="1"/>
  <c r="H1295" i="1" s="1"/>
  <c r="D1294" i="1"/>
  <c r="C1294" i="1"/>
  <c r="D1293" i="1"/>
  <c r="H1293" i="1" s="1"/>
  <c r="C1293" i="1"/>
  <c r="H1292" i="1"/>
  <c r="D1292" i="1"/>
  <c r="C1292" i="1"/>
  <c r="G1292" i="1" s="1"/>
  <c r="D1291" i="1"/>
  <c r="C1291" i="1"/>
  <c r="H1291" i="1" s="1"/>
  <c r="D1290" i="1"/>
  <c r="C1290" i="1"/>
  <c r="D1289" i="1"/>
  <c r="H1289" i="1" s="1"/>
  <c r="C1289" i="1"/>
  <c r="H1288" i="1"/>
  <c r="D1288" i="1"/>
  <c r="C1288" i="1"/>
  <c r="G1288" i="1" s="1"/>
  <c r="D1287" i="1"/>
  <c r="C1287" i="1"/>
  <c r="D1286" i="1"/>
  <c r="C1286" i="1"/>
  <c r="D1285" i="1"/>
  <c r="H1285" i="1" s="1"/>
  <c r="C1285" i="1"/>
  <c r="H1284" i="1"/>
  <c r="D1284" i="1"/>
  <c r="C1284" i="1"/>
  <c r="G1284" i="1" s="1"/>
  <c r="D1283" i="1"/>
  <c r="C1283" i="1"/>
  <c r="H1283" i="1" s="1"/>
  <c r="D1282" i="1"/>
  <c r="C1282" i="1"/>
  <c r="D1281" i="1"/>
  <c r="H1281" i="1" s="1"/>
  <c r="C1281" i="1"/>
  <c r="H1280" i="1"/>
  <c r="D1280" i="1"/>
  <c r="C1280" i="1"/>
  <c r="G1280" i="1" s="1"/>
  <c r="D1279" i="1"/>
  <c r="C1279" i="1"/>
  <c r="H1279" i="1" s="1"/>
  <c r="D1278" i="1"/>
  <c r="C1278" i="1"/>
  <c r="D1277" i="1"/>
  <c r="H1277" i="1" s="1"/>
  <c r="C1277" i="1"/>
  <c r="H1276" i="1"/>
  <c r="D1276" i="1"/>
  <c r="C1276" i="1"/>
  <c r="G1276" i="1" s="1"/>
  <c r="D1275" i="1"/>
  <c r="C1275" i="1"/>
  <c r="H1275" i="1" s="1"/>
  <c r="D1274" i="1"/>
  <c r="C1274" i="1"/>
  <c r="D1273" i="1"/>
  <c r="H1273" i="1" s="1"/>
  <c r="C1273" i="1"/>
  <c r="D1272" i="1"/>
  <c r="H1272" i="1" s="1"/>
  <c r="C1272" i="1"/>
  <c r="G1272" i="1" s="1"/>
  <c r="D1271" i="1"/>
  <c r="C1271" i="1"/>
  <c r="D1270" i="1"/>
  <c r="C1270" i="1"/>
  <c r="D1269" i="1"/>
  <c r="H1269" i="1" s="1"/>
  <c r="C1269" i="1"/>
  <c r="D1268" i="1"/>
  <c r="H1268" i="1" s="1"/>
  <c r="C1268" i="1"/>
  <c r="G1268" i="1" s="1"/>
  <c r="D1267" i="1"/>
  <c r="C1267" i="1"/>
  <c r="H1267" i="1" s="1"/>
  <c r="D1266" i="1"/>
  <c r="C1266" i="1"/>
  <c r="D1265" i="1"/>
  <c r="H1265" i="1" s="1"/>
  <c r="C1265" i="1"/>
  <c r="D1264" i="1"/>
  <c r="H1264" i="1" s="1"/>
  <c r="C1264" i="1"/>
  <c r="D1263" i="1"/>
  <c r="C1263" i="1"/>
  <c r="H1263" i="1" s="1"/>
  <c r="D1262" i="1"/>
  <c r="C1262" i="1"/>
  <c r="D1261" i="1"/>
  <c r="H1261" i="1" s="1"/>
  <c r="C1261" i="1"/>
  <c r="H1260" i="1"/>
  <c r="D1260" i="1"/>
  <c r="C1260" i="1"/>
  <c r="G1260" i="1" s="1"/>
  <c r="D1259" i="1"/>
  <c r="C1259" i="1"/>
  <c r="H1259" i="1" s="1"/>
  <c r="D1258" i="1"/>
  <c r="C1258" i="1"/>
  <c r="D1257" i="1"/>
  <c r="H1257" i="1" s="1"/>
  <c r="C1257" i="1"/>
  <c r="H1256" i="1"/>
  <c r="D1256" i="1"/>
  <c r="C1256" i="1"/>
  <c r="G1256" i="1" s="1"/>
  <c r="D1255" i="1"/>
  <c r="C1255" i="1"/>
  <c r="D1254" i="1"/>
  <c r="C1254" i="1"/>
  <c r="D1253" i="1"/>
  <c r="H1253" i="1" s="1"/>
  <c r="C1253" i="1"/>
  <c r="H1252" i="1"/>
  <c r="D1252" i="1"/>
  <c r="C1252" i="1"/>
  <c r="G1252" i="1" s="1"/>
  <c r="D1251" i="1"/>
  <c r="C1251" i="1"/>
  <c r="H1251" i="1" s="1"/>
  <c r="D1250" i="1"/>
  <c r="C1250" i="1"/>
  <c r="H1249" i="1"/>
  <c r="D1249" i="1"/>
  <c r="C1249" i="1"/>
  <c r="H1248" i="1"/>
  <c r="D1248" i="1"/>
  <c r="C1248" i="1"/>
  <c r="D1247" i="1"/>
  <c r="C1247" i="1"/>
  <c r="H1247" i="1" s="1"/>
  <c r="D1246" i="1"/>
  <c r="C1246" i="1"/>
  <c r="D1245" i="1"/>
  <c r="H1245" i="1" s="1"/>
  <c r="C1245" i="1"/>
  <c r="D1244" i="1"/>
  <c r="H1244" i="1" s="1"/>
  <c r="C1244" i="1"/>
  <c r="D1243" i="1"/>
  <c r="C1243" i="1"/>
  <c r="D1242" i="1"/>
  <c r="C1242" i="1"/>
  <c r="D1241" i="1"/>
  <c r="H1241" i="1" s="1"/>
  <c r="C1241" i="1"/>
  <c r="H1240" i="1"/>
  <c r="D1240" i="1"/>
  <c r="C1240" i="1"/>
  <c r="D1239" i="1"/>
  <c r="C1239" i="1"/>
  <c r="H1239" i="1" s="1"/>
  <c r="D1238" i="1"/>
  <c r="C1238" i="1"/>
  <c r="H1237" i="1"/>
  <c r="D1237" i="1"/>
  <c r="C1237" i="1"/>
  <c r="D1236" i="1"/>
  <c r="D1235" i="1"/>
  <c r="D1234" i="1"/>
  <c r="C1234" i="1"/>
  <c r="H1233" i="1"/>
  <c r="D1233" i="1"/>
  <c r="C1233" i="1"/>
  <c r="H1232" i="1"/>
  <c r="D1232" i="1"/>
  <c r="C1232" i="1"/>
  <c r="D1231" i="1"/>
  <c r="C1231" i="1"/>
  <c r="H1231" i="1" s="1"/>
  <c r="D1230" i="1"/>
  <c r="C1230" i="1"/>
  <c r="H1229" i="1"/>
  <c r="D1229" i="1"/>
  <c r="G1229" i="1" s="1"/>
  <c r="C1229" i="1"/>
  <c r="H1228" i="1"/>
  <c r="G1228" i="1"/>
  <c r="D1228" i="1"/>
  <c r="C1228" i="1"/>
  <c r="C1227" i="1"/>
  <c r="H1226" i="1"/>
  <c r="D1226" i="1"/>
  <c r="G1226" i="1" s="1"/>
  <c r="C1226" i="1"/>
  <c r="H1225" i="1"/>
  <c r="G1225" i="1"/>
  <c r="D1225" i="1"/>
  <c r="C1225" i="1"/>
  <c r="D1224" i="1"/>
  <c r="G1224" i="1" s="1"/>
  <c r="C1224" i="1"/>
  <c r="C1223" i="1"/>
  <c r="D1221" i="1"/>
  <c r="C1221" i="1"/>
  <c r="D1220" i="1"/>
  <c r="C1220" i="1"/>
  <c r="C1219" i="1"/>
  <c r="D1218" i="1"/>
  <c r="C1218" i="1"/>
  <c r="D1217" i="1"/>
  <c r="C1217" i="1"/>
  <c r="C1216" i="1"/>
  <c r="D1213" i="1"/>
  <c r="C1213" i="1"/>
  <c r="D1212" i="1"/>
  <c r="G1212" i="1" s="1"/>
  <c r="C1212" i="1"/>
  <c r="D1211" i="1"/>
  <c r="C1211" i="1"/>
  <c r="H1210" i="1"/>
  <c r="D1210" i="1"/>
  <c r="C1210" i="1"/>
  <c r="H1209" i="1"/>
  <c r="D1209" i="1"/>
  <c r="C1209" i="1"/>
  <c r="D1208" i="1"/>
  <c r="C1208" i="1"/>
  <c r="H1208" i="1" s="1"/>
  <c r="D1207" i="1"/>
  <c r="C1207" i="1"/>
  <c r="H1206" i="1"/>
  <c r="D1206" i="1"/>
  <c r="C1206" i="1"/>
  <c r="H1205" i="1"/>
  <c r="D1205" i="1"/>
  <c r="C1205" i="1"/>
  <c r="D1204" i="1"/>
  <c r="C1204" i="1"/>
  <c r="H1204" i="1" s="1"/>
  <c r="D1203" i="1"/>
  <c r="C1203" i="1"/>
  <c r="H1202" i="1"/>
  <c r="D1202" i="1"/>
  <c r="C1202" i="1"/>
  <c r="H1201" i="1"/>
  <c r="D1201" i="1"/>
  <c r="C1201" i="1"/>
  <c r="D1200" i="1"/>
  <c r="C1200" i="1"/>
  <c r="H1200" i="1" s="1"/>
  <c r="D1199" i="1"/>
  <c r="C1199" i="1"/>
  <c r="H1198" i="1"/>
  <c r="D1198" i="1"/>
  <c r="C1198" i="1"/>
  <c r="H1197" i="1"/>
  <c r="D1197" i="1"/>
  <c r="C1197" i="1"/>
  <c r="D1196" i="1"/>
  <c r="C1196" i="1"/>
  <c r="H1196" i="1" s="1"/>
  <c r="D1195" i="1"/>
  <c r="C1195" i="1"/>
  <c r="H1194" i="1"/>
  <c r="D1194" i="1"/>
  <c r="C1194" i="1"/>
  <c r="H1193" i="1"/>
  <c r="D1193" i="1"/>
  <c r="C1193" i="1"/>
  <c r="D1192" i="1"/>
  <c r="C1192" i="1"/>
  <c r="H1192" i="1" s="1"/>
  <c r="D1191" i="1"/>
  <c r="H1191" i="1" s="1"/>
  <c r="C1191" i="1"/>
  <c r="D1190" i="1"/>
  <c r="C1190" i="1"/>
  <c r="D1189" i="1"/>
  <c r="H1189" i="1" s="1"/>
  <c r="C1189" i="1"/>
  <c r="D1188" i="1"/>
  <c r="C1188" i="1"/>
  <c r="D1187" i="1"/>
  <c r="C1187" i="1"/>
  <c r="G1186" i="1"/>
  <c r="D1186" i="1"/>
  <c r="C1186" i="1"/>
  <c r="D1185" i="1"/>
  <c r="C1185" i="1"/>
  <c r="C1184" i="1"/>
  <c r="C1183" i="1"/>
  <c r="D1182" i="1"/>
  <c r="C1182" i="1"/>
  <c r="D1181" i="1"/>
  <c r="C1181" i="1"/>
  <c r="D1180" i="1"/>
  <c r="H1180" i="1" s="1"/>
  <c r="C1180" i="1"/>
  <c r="D1179" i="1"/>
  <c r="C1179" i="1"/>
  <c r="G1179" i="1" s="1"/>
  <c r="D1178" i="1"/>
  <c r="C1178" i="1"/>
  <c r="D1177" i="1"/>
  <c r="C1177" i="1"/>
  <c r="H1177" i="1" s="1"/>
  <c r="D1176" i="1"/>
  <c r="H1176" i="1" s="1"/>
  <c r="C1176" i="1"/>
  <c r="D1175" i="1"/>
  <c r="C1175" i="1"/>
  <c r="D1174" i="1"/>
  <c r="C1174" i="1"/>
  <c r="H1173" i="1"/>
  <c r="D1173" i="1"/>
  <c r="C1173" i="1"/>
  <c r="D1172" i="1"/>
  <c r="C1172" i="1"/>
  <c r="D1171" i="1"/>
  <c r="C1171" i="1"/>
  <c r="D1170" i="1"/>
  <c r="C1170" i="1"/>
  <c r="G1170" i="1" s="1"/>
  <c r="H1169" i="1"/>
  <c r="D1169" i="1"/>
  <c r="C1169" i="1"/>
  <c r="D1168" i="1"/>
  <c r="H1168" i="1" s="1"/>
  <c r="C1168" i="1"/>
  <c r="D1167" i="1"/>
  <c r="D1166" i="1"/>
  <c r="C1166" i="1"/>
  <c r="D1165" i="1"/>
  <c r="C1165" i="1"/>
  <c r="D1164" i="1"/>
  <c r="C1164" i="1"/>
  <c r="H1164" i="1" s="1"/>
  <c r="G1163" i="1"/>
  <c r="D1163" i="1"/>
  <c r="C1163" i="1"/>
  <c r="D1162" i="1"/>
  <c r="G1162" i="1" s="1"/>
  <c r="C1162" i="1"/>
  <c r="D1161" i="1"/>
  <c r="C1161" i="1"/>
  <c r="D1160" i="1"/>
  <c r="C1160" i="1"/>
  <c r="D1159" i="1"/>
  <c r="C1159" i="1"/>
  <c r="D1158" i="1"/>
  <c r="C1158" i="1"/>
  <c r="H1158" i="1" s="1"/>
  <c r="C1157" i="1"/>
  <c r="D1156" i="1"/>
  <c r="C1156" i="1"/>
  <c r="D1155" i="1"/>
  <c r="C1155" i="1"/>
  <c r="H1155" i="1" s="1"/>
  <c r="D1151" i="1"/>
  <c r="C1151" i="1"/>
  <c r="H1151" i="1" s="1"/>
  <c r="D1150" i="1"/>
  <c r="C1150" i="1"/>
  <c r="H1150" i="1" s="1"/>
  <c r="D1149" i="1"/>
  <c r="G1149" i="1" s="1"/>
  <c r="C1149" i="1"/>
  <c r="D1148" i="1"/>
  <c r="C1148" i="1"/>
  <c r="D1147" i="1"/>
  <c r="C1147" i="1"/>
  <c r="D1146" i="1"/>
  <c r="H1146" i="1" s="1"/>
  <c r="C1146" i="1"/>
  <c r="D1145" i="1"/>
  <c r="C1145" i="1"/>
  <c r="G1145" i="1" s="1"/>
  <c r="D1144" i="1"/>
  <c r="H1144" i="1" s="1"/>
  <c r="C1144" i="1"/>
  <c r="D1143" i="1"/>
  <c r="G1143" i="1" s="1"/>
  <c r="C1143" i="1"/>
  <c r="H1143" i="1" s="1"/>
  <c r="D1142" i="1"/>
  <c r="C1142" i="1"/>
  <c r="D1141" i="1"/>
  <c r="H1141" i="1" s="1"/>
  <c r="C1141" i="1"/>
  <c r="D1140" i="1"/>
  <c r="C1140" i="1"/>
  <c r="D1139" i="1"/>
  <c r="H1139" i="1" s="1"/>
  <c r="C1139" i="1"/>
  <c r="G1138" i="1"/>
  <c r="D1138" i="1"/>
  <c r="C1138" i="1"/>
  <c r="H1138" i="1" s="1"/>
  <c r="D1137" i="1"/>
  <c r="C1137" i="1"/>
  <c r="D1136" i="1"/>
  <c r="H1136" i="1" s="1"/>
  <c r="C1136" i="1"/>
  <c r="D1135" i="1"/>
  <c r="G1135" i="1" s="1"/>
  <c r="C1135" i="1"/>
  <c r="D1134" i="1"/>
  <c r="G1134" i="1" s="1"/>
  <c r="C1134" i="1"/>
  <c r="H1134" i="1" s="1"/>
  <c r="D1133" i="1"/>
  <c r="G1133" i="1" s="1"/>
  <c r="C1133" i="1"/>
  <c r="H1133" i="1" s="1"/>
  <c r="G1132" i="1"/>
  <c r="D1132" i="1"/>
  <c r="C1132" i="1"/>
  <c r="H1132" i="1" s="1"/>
  <c r="D1131" i="1"/>
  <c r="G1131" i="1" s="1"/>
  <c r="C1131" i="1"/>
  <c r="D1130" i="1"/>
  <c r="C1130" i="1"/>
  <c r="H1130" i="1" s="1"/>
  <c r="D1129" i="1"/>
  <c r="C1129" i="1"/>
  <c r="H1129" i="1" s="1"/>
  <c r="G1128" i="1"/>
  <c r="D1128" i="1"/>
  <c r="C1128" i="1"/>
  <c r="H1128" i="1" s="1"/>
  <c r="D1127" i="1"/>
  <c r="G1127" i="1" s="1"/>
  <c r="C1127" i="1"/>
  <c r="D1126" i="1"/>
  <c r="C1126" i="1"/>
  <c r="D1125" i="1"/>
  <c r="H1125" i="1" s="1"/>
  <c r="C1125" i="1"/>
  <c r="D1123" i="1"/>
  <c r="C1123" i="1"/>
  <c r="G1123" i="1" s="1"/>
  <c r="D1122" i="1"/>
  <c r="C1122" i="1"/>
  <c r="H1121" i="1"/>
  <c r="D1121" i="1"/>
  <c r="C1121" i="1"/>
  <c r="G1121" i="1" s="1"/>
  <c r="D1120" i="1"/>
  <c r="H1120" i="1" s="1"/>
  <c r="C1120" i="1"/>
  <c r="D1119" i="1"/>
  <c r="C1119" i="1"/>
  <c r="G1119" i="1" s="1"/>
  <c r="D1118" i="1"/>
  <c r="C1118" i="1"/>
  <c r="D1117" i="1"/>
  <c r="H1117" i="1" s="1"/>
  <c r="C1117" i="1"/>
  <c r="D1116" i="1"/>
  <c r="C1116" i="1"/>
  <c r="D1115" i="1"/>
  <c r="C1115" i="1"/>
  <c r="G1114" i="1"/>
  <c r="D1114" i="1"/>
  <c r="C1114" i="1"/>
  <c r="H1114" i="1" s="1"/>
  <c r="C1113" i="1"/>
  <c r="C1112" i="1"/>
  <c r="D1111" i="1"/>
  <c r="C1111" i="1"/>
  <c r="D1110" i="1"/>
  <c r="C1110" i="1"/>
  <c r="G1110" i="1" s="1"/>
  <c r="D1109" i="1"/>
  <c r="C1109" i="1"/>
  <c r="G1109" i="1" s="1"/>
  <c r="D1108" i="1"/>
  <c r="H1108" i="1" s="1"/>
  <c r="C1108" i="1"/>
  <c r="D1107" i="1"/>
  <c r="C1107" i="1"/>
  <c r="G1107" i="1" s="1"/>
  <c r="D1106" i="1"/>
  <c r="C1106" i="1"/>
  <c r="D1105" i="1"/>
  <c r="C1105" i="1"/>
  <c r="D1104" i="1"/>
  <c r="D1103" i="1"/>
  <c r="C1103" i="1"/>
  <c r="G1103" i="1" s="1"/>
  <c r="D1102" i="1"/>
  <c r="C1102" i="1"/>
  <c r="D1101" i="1"/>
  <c r="C1101" i="1"/>
  <c r="G1101" i="1" s="1"/>
  <c r="D1100" i="1"/>
  <c r="H1100" i="1" s="1"/>
  <c r="C1100" i="1"/>
  <c r="D1099" i="1"/>
  <c r="C1099" i="1"/>
  <c r="G1099" i="1" s="1"/>
  <c r="D1098" i="1"/>
  <c r="C1098" i="1"/>
  <c r="D1097" i="1"/>
  <c r="C1097" i="1"/>
  <c r="G1097" i="1" s="1"/>
  <c r="D1096" i="1"/>
  <c r="D1095" i="1"/>
  <c r="C1095" i="1"/>
  <c r="G1095" i="1" s="1"/>
  <c r="D1094" i="1"/>
  <c r="C1094" i="1"/>
  <c r="G1094" i="1" s="1"/>
  <c r="D1093" i="1"/>
  <c r="H1093" i="1" s="1"/>
  <c r="C1093" i="1"/>
  <c r="D1092" i="1"/>
  <c r="C1092" i="1"/>
  <c r="D1091" i="1"/>
  <c r="C1091" i="1"/>
  <c r="D1090" i="1"/>
  <c r="C1090" i="1"/>
  <c r="G1090" i="1" s="1"/>
  <c r="H1089" i="1"/>
  <c r="D1089" i="1"/>
  <c r="C1089" i="1"/>
  <c r="G1089" i="1" s="1"/>
  <c r="D1088" i="1"/>
  <c r="C1088" i="1"/>
  <c r="D1087" i="1"/>
  <c r="C1087" i="1"/>
  <c r="G1087" i="1" s="1"/>
  <c r="D1086" i="1"/>
  <c r="C1086" i="1"/>
  <c r="G1086" i="1" s="1"/>
  <c r="D1085" i="1"/>
  <c r="C1085" i="1"/>
  <c r="G1085" i="1" s="1"/>
  <c r="D1084" i="1"/>
  <c r="H1084" i="1" s="1"/>
  <c r="C1084" i="1"/>
  <c r="D1083" i="1"/>
  <c r="C1083" i="1"/>
  <c r="G1083" i="1" s="1"/>
  <c r="D1082" i="1"/>
  <c r="C1082" i="1"/>
  <c r="D1081" i="1"/>
  <c r="C1081" i="1"/>
  <c r="G1081" i="1" s="1"/>
  <c r="D1080" i="1"/>
  <c r="C1080" i="1"/>
  <c r="D1079" i="1"/>
  <c r="C1079" i="1"/>
  <c r="G1079" i="1" s="1"/>
  <c r="D1078" i="1"/>
  <c r="C1078" i="1"/>
  <c r="G1078" i="1" s="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D1064" i="1"/>
  <c r="H1064" i="1" s="1"/>
  <c r="C1064" i="1"/>
  <c r="D1063" i="1"/>
  <c r="H1063" i="1" s="1"/>
  <c r="C1063" i="1"/>
  <c r="D1062" i="1"/>
  <c r="C1062" i="1"/>
  <c r="D1061" i="1"/>
  <c r="C1061" i="1"/>
  <c r="D1060" i="1"/>
  <c r="C1060" i="1"/>
  <c r="H1060" i="1" s="1"/>
  <c r="D1059" i="1"/>
  <c r="C1059" i="1"/>
  <c r="D1058" i="1"/>
  <c r="C1058" i="1"/>
  <c r="H1058" i="1" s="1"/>
  <c r="D1057" i="1"/>
  <c r="C1057" i="1"/>
  <c r="C1056" i="1"/>
  <c r="D1055" i="1"/>
  <c r="C1055" i="1"/>
  <c r="D1054" i="1"/>
  <c r="C1054" i="1"/>
  <c r="H1054" i="1" s="1"/>
  <c r="D1053" i="1"/>
  <c r="C1053" i="1"/>
  <c r="H1053" i="1" s="1"/>
  <c r="D1052" i="1"/>
  <c r="C1052" i="1"/>
  <c r="H1052" i="1" s="1"/>
  <c r="D1051" i="1"/>
  <c r="C1051" i="1"/>
  <c r="H1051" i="1" s="1"/>
  <c r="D1050" i="1"/>
  <c r="C1050" i="1"/>
  <c r="H1049" i="1"/>
  <c r="G1049" i="1"/>
  <c r="D1049" i="1"/>
  <c r="C1049" i="1"/>
  <c r="D1048" i="1"/>
  <c r="C1048" i="1"/>
  <c r="C1047" i="1"/>
  <c r="D1045" i="1"/>
  <c r="C1045" i="1"/>
  <c r="D1044" i="1"/>
  <c r="H1044" i="1" s="1"/>
  <c r="C1044" i="1"/>
  <c r="D1043" i="1"/>
  <c r="C1043" i="1"/>
  <c r="D1042" i="1"/>
  <c r="H1042" i="1" s="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G1029" i="1" s="1"/>
  <c r="D1028" i="1"/>
  <c r="C1028" i="1"/>
  <c r="D1027" i="1"/>
  <c r="C1027" i="1"/>
  <c r="D1026" i="1"/>
  <c r="C1026" i="1"/>
  <c r="D1025" i="1"/>
  <c r="H1025" i="1" s="1"/>
  <c r="C1025" i="1"/>
  <c r="D1024" i="1"/>
  <c r="C1024" i="1"/>
  <c r="G1024" i="1" s="1"/>
  <c r="C1023" i="1"/>
  <c r="D1022" i="1"/>
  <c r="C1022" i="1"/>
  <c r="H1022" i="1" s="1"/>
  <c r="D1021" i="1"/>
  <c r="C1021" i="1"/>
  <c r="D1020" i="1"/>
  <c r="C1020" i="1"/>
  <c r="H1020" i="1" s="1"/>
  <c r="D1019" i="1"/>
  <c r="C1019" i="1"/>
  <c r="D1018" i="1"/>
  <c r="C1018" i="1"/>
  <c r="D1017" i="1"/>
  <c r="C1017" i="1"/>
  <c r="D1016" i="1"/>
  <c r="C1016" i="1"/>
  <c r="D1015" i="1"/>
  <c r="C1015" i="1"/>
  <c r="D1014" i="1"/>
  <c r="C1014" i="1"/>
  <c r="D1013" i="1"/>
  <c r="C1013" i="1"/>
  <c r="D1012" i="1"/>
  <c r="C1012" i="1"/>
  <c r="H1012" i="1" s="1"/>
  <c r="D1011" i="1"/>
  <c r="C1011" i="1"/>
  <c r="D1010" i="1"/>
  <c r="C1010" i="1"/>
  <c r="H1010" i="1" s="1"/>
  <c r="D1009" i="1"/>
  <c r="C1009" i="1"/>
  <c r="D1008" i="1"/>
  <c r="C1008" i="1"/>
  <c r="H1008" i="1" s="1"/>
  <c r="D1007" i="1"/>
  <c r="C1007" i="1"/>
  <c r="D1006" i="1"/>
  <c r="C1006" i="1"/>
  <c r="H1006" i="1" s="1"/>
  <c r="H1005" i="1"/>
  <c r="D1005" i="1"/>
  <c r="C1005" i="1"/>
  <c r="G1005" i="1" s="1"/>
  <c r="D1004" i="1"/>
  <c r="C1004" i="1"/>
  <c r="D1003" i="1"/>
  <c r="C1003" i="1"/>
  <c r="D1002" i="1"/>
  <c r="C1002" i="1"/>
  <c r="D1001" i="1"/>
  <c r="C1001" i="1"/>
  <c r="D1000" i="1"/>
  <c r="C1000" i="1"/>
  <c r="D999" i="1"/>
  <c r="C999" i="1"/>
  <c r="D998" i="1"/>
  <c r="H998" i="1" s="1"/>
  <c r="C998" i="1"/>
  <c r="C997" i="1"/>
  <c r="D996" i="1"/>
  <c r="C996" i="1"/>
  <c r="H996" i="1" s="1"/>
  <c r="D995" i="1"/>
  <c r="C995" i="1"/>
  <c r="H995" i="1" s="1"/>
  <c r="D994" i="1"/>
  <c r="H994" i="1" s="1"/>
  <c r="C994" i="1"/>
  <c r="D993" i="1"/>
  <c r="C993" i="1"/>
  <c r="D992" i="1"/>
  <c r="H992" i="1" s="1"/>
  <c r="C992" i="1"/>
  <c r="D991" i="1"/>
  <c r="C991" i="1"/>
  <c r="D989" i="1"/>
  <c r="H989" i="1" s="1"/>
  <c r="C989" i="1"/>
  <c r="D988" i="1"/>
  <c r="C988" i="1"/>
  <c r="H987" i="1"/>
  <c r="D987" i="1"/>
  <c r="C987" i="1"/>
  <c r="G987"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D947" i="1"/>
  <c r="G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D712" i="1"/>
  <c r="G712" i="1" s="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H658" i="1" s="1"/>
  <c r="C658" i="1"/>
  <c r="D657" i="1"/>
  <c r="H657" i="1" s="1"/>
  <c r="C657" i="1"/>
  <c r="D656" i="1"/>
  <c r="H656" i="1" s="1"/>
  <c r="C656" i="1"/>
  <c r="D655" i="1"/>
  <c r="H655" i="1" s="1"/>
  <c r="C655" i="1"/>
  <c r="D654" i="1"/>
  <c r="H654" i="1" s="1"/>
  <c r="C654" i="1"/>
  <c r="H653" i="1"/>
  <c r="G653" i="1"/>
  <c r="D653" i="1"/>
  <c r="C653" i="1"/>
  <c r="H652" i="1"/>
  <c r="G652" i="1"/>
  <c r="D652" i="1"/>
  <c r="C652" i="1"/>
  <c r="H651" i="1"/>
  <c r="G651" i="1"/>
  <c r="D651" i="1"/>
  <c r="C651" i="1"/>
  <c r="H650" i="1"/>
  <c r="G650" i="1"/>
  <c r="D650" i="1"/>
  <c r="C650" i="1"/>
  <c r="H649" i="1"/>
  <c r="G649" i="1"/>
  <c r="D649" i="1"/>
  <c r="C649" i="1"/>
  <c r="D648" i="1"/>
  <c r="H648" i="1" s="1"/>
  <c r="C648" i="1"/>
  <c r="D647" i="1"/>
  <c r="H647" i="1" s="1"/>
  <c r="C647" i="1"/>
  <c r="D646" i="1"/>
  <c r="H646" i="1" s="1"/>
  <c r="C646" i="1"/>
  <c r="D645" i="1"/>
  <c r="H645" i="1" s="1"/>
  <c r="C645" i="1"/>
  <c r="H644" i="1"/>
  <c r="G644" i="1"/>
  <c r="D644" i="1"/>
  <c r="C644" i="1"/>
  <c r="H643" i="1"/>
  <c r="G643" i="1"/>
  <c r="D643" i="1"/>
  <c r="C643" i="1"/>
  <c r="D642" i="1"/>
  <c r="H642" i="1" s="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H490" i="1" s="1"/>
  <c r="C490"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D411" i="1"/>
  <c r="H411" i="1" s="1"/>
  <c r="C411" i="1"/>
  <c r="H406" i="1"/>
  <c r="G406" i="1"/>
  <c r="D406" i="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D390" i="1"/>
  <c r="G390" i="1" s="1"/>
  <c r="C390" i="1"/>
  <c r="H389" i="1"/>
  <c r="D389" i="1"/>
  <c r="G389" i="1" s="1"/>
  <c r="C389" i="1"/>
  <c r="H388" i="1"/>
  <c r="G388" i="1"/>
  <c r="D388" i="1"/>
  <c r="C388" i="1"/>
  <c r="H387" i="1"/>
  <c r="G387" i="1"/>
  <c r="D387" i="1"/>
  <c r="C387" i="1"/>
  <c r="H386"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D369" i="1"/>
  <c r="G369" i="1" s="1"/>
  <c r="C369" i="1"/>
  <c r="H368" i="1"/>
  <c r="G368" i="1"/>
  <c r="D368" i="1"/>
  <c r="C368" i="1"/>
  <c r="D367" i="1"/>
  <c r="H367" i="1" s="1"/>
  <c r="C367" i="1"/>
  <c r="H366" i="1"/>
  <c r="G366" i="1"/>
  <c r="D366" i="1"/>
  <c r="C366" i="1"/>
  <c r="H365" i="1"/>
  <c r="D365" i="1"/>
  <c r="G365" i="1" s="1"/>
  <c r="C365" i="1"/>
  <c r="C364" i="1"/>
  <c r="H363" i="1"/>
  <c r="D363" i="1"/>
  <c r="G363" i="1" s="1"/>
  <c r="C363" i="1"/>
  <c r="H362" i="1"/>
  <c r="D362" i="1"/>
  <c r="G362" i="1" s="1"/>
  <c r="C362" i="1"/>
  <c r="H361" i="1"/>
  <c r="D361" i="1"/>
  <c r="G361" i="1" s="1"/>
  <c r="C361" i="1"/>
  <c r="H360" i="1"/>
  <c r="D360" i="1"/>
  <c r="G360" i="1" s="1"/>
  <c r="C360" i="1"/>
  <c r="C359" i="1"/>
  <c r="H357" i="1"/>
  <c r="G357" i="1"/>
  <c r="D357" i="1"/>
  <c r="C357" i="1"/>
  <c r="H356" i="1"/>
  <c r="G356" i="1"/>
  <c r="D356" i="1"/>
  <c r="C356" i="1"/>
  <c r="D355" i="1"/>
  <c r="H355" i="1" s="1"/>
  <c r="C355" i="1"/>
  <c r="D354" i="1"/>
  <c r="H354" i="1" s="1"/>
  <c r="C354" i="1"/>
  <c r="H353" i="1"/>
  <c r="G353" i="1"/>
  <c r="D353" i="1"/>
  <c r="C353" i="1"/>
  <c r="H352" i="1"/>
  <c r="G352" i="1"/>
  <c r="D352" i="1"/>
  <c r="C352" i="1"/>
  <c r="C351" i="1"/>
  <c r="H350" i="1"/>
  <c r="G350" i="1"/>
  <c r="D350" i="1"/>
  <c r="C350" i="1"/>
  <c r="H349" i="1"/>
  <c r="G349" i="1"/>
  <c r="D349" i="1"/>
  <c r="C349" i="1"/>
  <c r="D348" i="1"/>
  <c r="H348" i="1" s="1"/>
  <c r="C348" i="1"/>
  <c r="D347" i="1"/>
  <c r="H347" i="1" s="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D258" i="1"/>
  <c r="G258" i="1" s="1"/>
  <c r="C258" i="1"/>
  <c r="D257" i="1"/>
  <c r="H257" i="1" s="1"/>
  <c r="C257" i="1"/>
  <c r="D256" i="1"/>
  <c r="H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D228" i="1"/>
  <c r="G228" i="1" s="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D214" i="1"/>
  <c r="G214" i="1" s="1"/>
  <c r="C214" i="1"/>
  <c r="H213" i="1"/>
  <c r="G213" i="1"/>
  <c r="D213" i="1"/>
  <c r="C213" i="1"/>
  <c r="D212" i="1"/>
  <c r="G212" i="1" s="1"/>
  <c r="C212" i="1"/>
  <c r="C211" i="1"/>
  <c r="D210" i="1"/>
  <c r="H210" i="1" s="1"/>
  <c r="C210" i="1"/>
  <c r="H209" i="1"/>
  <c r="D209" i="1"/>
  <c r="G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D187" i="1"/>
  <c r="H187" i="1" s="1"/>
  <c r="C187" i="1"/>
  <c r="D186" i="1"/>
  <c r="H186" i="1" s="1"/>
  <c r="C186" i="1"/>
  <c r="D185" i="1"/>
  <c r="H185" i="1" s="1"/>
  <c r="C185" i="1"/>
  <c r="C184" i="1"/>
  <c r="D183" i="1"/>
  <c r="H183" i="1" s="1"/>
  <c r="C183" i="1"/>
  <c r="H182" i="1"/>
  <c r="G182" i="1"/>
  <c r="D182" i="1"/>
  <c r="C182" i="1"/>
  <c r="D181" i="1"/>
  <c r="H181" i="1" s="1"/>
  <c r="C181" i="1"/>
  <c r="H180" i="1"/>
  <c r="G180" i="1"/>
  <c r="D180" i="1"/>
  <c r="C180" i="1"/>
  <c r="H179" i="1"/>
  <c r="G179" i="1"/>
  <c r="D179" i="1"/>
  <c r="C179" i="1"/>
  <c r="D178" i="1"/>
  <c r="H178" i="1" s="1"/>
  <c r="C178" i="1"/>
  <c r="D177" i="1"/>
  <c r="H177" i="1" s="1"/>
  <c r="C177" i="1"/>
  <c r="D176" i="1"/>
  <c r="H176" i="1" s="1"/>
  <c r="C176" i="1"/>
  <c r="D175" i="1"/>
  <c r="H175" i="1" s="1"/>
  <c r="C175" i="1"/>
  <c r="H174" i="1"/>
  <c r="G174" i="1"/>
  <c r="D174" i="1"/>
  <c r="C174" i="1"/>
  <c r="C173" i="1"/>
  <c r="D172" i="1"/>
  <c r="H172" i="1" s="1"/>
  <c r="C172" i="1"/>
  <c r="H171" i="1"/>
  <c r="G171" i="1"/>
  <c r="D171" i="1"/>
  <c r="C171" i="1"/>
  <c r="D170" i="1"/>
  <c r="H170" i="1" s="1"/>
  <c r="C170" i="1"/>
  <c r="H169" i="1"/>
  <c r="G169" i="1"/>
  <c r="D169" i="1"/>
  <c r="C169" i="1"/>
  <c r="D168" i="1"/>
  <c r="H168" i="1" s="1"/>
  <c r="C168" i="1"/>
  <c r="D167" i="1"/>
  <c r="H167" i="1" s="1"/>
  <c r="C167" i="1"/>
  <c r="D166" i="1"/>
  <c r="H166" i="1" s="1"/>
  <c r="C166" i="1"/>
  <c r="C165" i="1"/>
  <c r="D164" i="1"/>
  <c r="H164" i="1" s="1"/>
  <c r="C164" i="1"/>
  <c r="H163" i="1"/>
  <c r="G163" i="1"/>
  <c r="D163" i="1"/>
  <c r="C163" i="1"/>
  <c r="D162" i="1"/>
  <c r="H162" i="1" s="1"/>
  <c r="C162" i="1"/>
  <c r="D161" i="1"/>
  <c r="H161" i="1" s="1"/>
  <c r="C161" i="1"/>
  <c r="C160" i="1"/>
  <c r="H158" i="1"/>
  <c r="G158" i="1"/>
  <c r="D158" i="1"/>
  <c r="C158" i="1"/>
  <c r="H157" i="1"/>
  <c r="G157" i="1"/>
  <c r="D157" i="1"/>
  <c r="C157" i="1"/>
  <c r="H156" i="1"/>
  <c r="G156" i="1"/>
  <c r="D156" i="1"/>
  <c r="C156" i="1"/>
  <c r="C155" i="1"/>
  <c r="H154" i="1"/>
  <c r="G154" i="1"/>
  <c r="D154" i="1"/>
  <c r="C154" i="1"/>
  <c r="H153" i="1"/>
  <c r="G153" i="1"/>
  <c r="D153" i="1"/>
  <c r="C153" i="1"/>
  <c r="H152" i="1"/>
  <c r="G152" i="1"/>
  <c r="D152" i="1"/>
  <c r="C152" i="1"/>
  <c r="H151" i="1"/>
  <c r="D151" i="1"/>
  <c r="G151" i="1" s="1"/>
  <c r="C151" i="1"/>
  <c r="H150" i="1"/>
  <c r="G150" i="1"/>
  <c r="D150" i="1"/>
  <c r="C150" i="1"/>
  <c r="C149" i="1"/>
  <c r="C148" i="1"/>
  <c r="D146" i="1"/>
  <c r="H146" i="1" s="1"/>
  <c r="C146" i="1"/>
  <c r="H145" i="1"/>
  <c r="G145" i="1"/>
  <c r="D145" i="1"/>
  <c r="C145" i="1"/>
  <c r="H144" i="1"/>
  <c r="G144" i="1"/>
  <c r="D144" i="1"/>
  <c r="C144" i="1"/>
  <c r="H143" i="1"/>
  <c r="G143" i="1"/>
  <c r="D143" i="1"/>
  <c r="C143" i="1"/>
  <c r="H142" i="1"/>
  <c r="G142" i="1"/>
  <c r="D142" i="1"/>
  <c r="C142" i="1"/>
  <c r="H141" i="1"/>
  <c r="D141" i="1"/>
  <c r="G141" i="1" s="1"/>
  <c r="C141" i="1"/>
  <c r="H140" i="1"/>
  <c r="G140" i="1"/>
  <c r="D140" i="1"/>
  <c r="C140" i="1"/>
  <c r="H139" i="1"/>
  <c r="G139" i="1"/>
  <c r="D139" i="1"/>
  <c r="C139" i="1"/>
  <c r="D138" i="1"/>
  <c r="H138" i="1" s="1"/>
  <c r="C138" i="1"/>
  <c r="H137" i="1"/>
  <c r="G137" i="1"/>
  <c r="D137" i="1"/>
  <c r="C137" i="1"/>
  <c r="C136"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C120" i="1"/>
  <c r="H119" i="1"/>
  <c r="G119" i="1"/>
  <c r="D119" i="1"/>
  <c r="C119" i="1"/>
  <c r="H118" i="1"/>
  <c r="D118" i="1"/>
  <c r="G118" i="1" s="1"/>
  <c r="C118" i="1"/>
  <c r="H117" i="1"/>
  <c r="D117" i="1"/>
  <c r="G117" i="1" s="1"/>
  <c r="C117" i="1"/>
  <c r="C116" i="1"/>
  <c r="H115" i="1"/>
  <c r="G115" i="1"/>
  <c r="D115" i="1"/>
  <c r="C115" i="1"/>
  <c r="H114" i="1"/>
  <c r="G114" i="1"/>
  <c r="D114" i="1"/>
  <c r="C114" i="1"/>
  <c r="D113" i="1"/>
  <c r="H113" i="1" s="1"/>
  <c r="C113" i="1"/>
  <c r="H112" i="1"/>
  <c r="G112" i="1"/>
  <c r="D112" i="1"/>
  <c r="C112" i="1"/>
  <c r="H111" i="1"/>
  <c r="G111" i="1"/>
  <c r="D111" i="1"/>
  <c r="C111" i="1"/>
  <c r="H110" i="1"/>
  <c r="D110" i="1"/>
  <c r="G110" i="1" s="1"/>
  <c r="C110" i="1"/>
  <c r="H109" i="1"/>
  <c r="G109" i="1"/>
  <c r="D109" i="1"/>
  <c r="C109"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D92" i="1"/>
  <c r="H92" i="1" s="1"/>
  <c r="C92" i="1"/>
  <c r="D91" i="1"/>
  <c r="H91" i="1" s="1"/>
  <c r="C91" i="1"/>
  <c r="D90" i="1"/>
  <c r="H90" i="1" s="1"/>
  <c r="C90" i="1"/>
  <c r="D89" i="1"/>
  <c r="H89" i="1" s="1"/>
  <c r="C89" i="1"/>
  <c r="D88" i="1"/>
  <c r="H88" i="1" s="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C58" i="1"/>
  <c r="H57" i="1"/>
  <c r="G57" i="1"/>
  <c r="D57" i="1"/>
  <c r="C57" i="1"/>
  <c r="H56" i="1"/>
  <c r="G56" i="1"/>
  <c r="D56" i="1"/>
  <c r="C56" i="1"/>
  <c r="C55" i="1"/>
  <c r="G54" i="1"/>
  <c r="D54" i="1"/>
  <c r="H54" i="1" s="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H25" i="1" s="1"/>
  <c r="C25" i="1"/>
  <c r="H24" i="1"/>
  <c r="G24" i="1"/>
  <c r="D24" i="1"/>
  <c r="C24" i="1"/>
  <c r="D23" i="1"/>
  <c r="H23" i="1" s="1"/>
  <c r="C23" i="1"/>
  <c r="H22" i="1"/>
  <c r="G22" i="1"/>
  <c r="D22" i="1"/>
  <c r="C22" i="1"/>
  <c r="H21" i="1"/>
  <c r="G21" i="1"/>
  <c r="D21" i="1"/>
  <c r="C21"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D10" i="1"/>
  <c r="H10" i="1" s="1"/>
  <c r="C10" i="1"/>
  <c r="D9" i="1"/>
  <c r="H9" i="1" s="1"/>
  <c r="C9" i="1"/>
  <c r="D8" i="1"/>
  <c r="H8" i="1" s="1"/>
  <c r="C8" i="1"/>
  <c r="D7" i="1"/>
  <c r="H7" i="1" s="1"/>
  <c r="C7" i="1"/>
  <c r="D6" i="1"/>
  <c r="H6" i="1" s="1"/>
  <c r="C6" i="1"/>
  <c r="D5" i="1"/>
  <c r="H5" i="1" s="1"/>
  <c r="C5" i="1"/>
  <c r="D4" i="1"/>
  <c r="H4" i="1" s="1"/>
  <c r="C4" i="1"/>
  <c r="C3" i="1"/>
  <c r="E301" i="9" l="1"/>
  <c r="B301" i="9" s="1"/>
  <c r="F217" i="9"/>
  <c r="E287" i="9"/>
  <c r="B287" i="9" s="1"/>
  <c r="E296" i="9"/>
  <c r="B296" i="9" s="1"/>
  <c r="E300" i="9"/>
  <c r="B300" i="9" s="1"/>
  <c r="E27" i="9"/>
  <c r="B27" i="9" s="1"/>
  <c r="E294" i="9"/>
  <c r="B294" i="9" s="1"/>
  <c r="E32" i="9"/>
  <c r="B32" i="9" s="1"/>
  <c r="E33" i="9"/>
  <c r="B33" i="9" s="1"/>
  <c r="G1409" i="1"/>
  <c r="H1409" i="1"/>
  <c r="H1423" i="1"/>
  <c r="H1424" i="1"/>
  <c r="H1425" i="1"/>
  <c r="H1426" i="1"/>
  <c r="H1427" i="1"/>
  <c r="H1428" i="1"/>
  <c r="H1429" i="1"/>
  <c r="H1430" i="1"/>
  <c r="H1431" i="1"/>
  <c r="H1432" i="1"/>
  <c r="H1433" i="1"/>
  <c r="H1434" i="1"/>
  <c r="G1422" i="1"/>
  <c r="G1402" i="1"/>
  <c r="G1403" i="1"/>
  <c r="G1405" i="1"/>
  <c r="G1407" i="1"/>
  <c r="H1401" i="1"/>
  <c r="H1404" i="1"/>
  <c r="H1406" i="1"/>
  <c r="H1376" i="1"/>
  <c r="G1376" i="1"/>
  <c r="F82" i="6"/>
  <c r="D1369" i="1"/>
  <c r="H1355" i="1"/>
  <c r="G1355" i="1"/>
  <c r="H1348" i="1"/>
  <c r="G1348" i="1"/>
  <c r="D1329" i="1"/>
  <c r="G1322" i="1"/>
  <c r="G1324" i="1"/>
  <c r="E5" i="6"/>
  <c r="I24" i="3" s="1"/>
  <c r="D1300" i="1"/>
  <c r="D1299" i="1"/>
  <c r="D1453" i="1"/>
  <c r="D1454" i="1"/>
  <c r="C1454" i="1"/>
  <c r="H1454" i="1"/>
  <c r="G1453" i="1"/>
  <c r="G1461" i="1"/>
  <c r="J1467" i="1"/>
  <c r="H1467" i="1"/>
  <c r="D5" i="7"/>
  <c r="C1436" i="1" s="1"/>
  <c r="C1576" i="1"/>
  <c r="G1576" i="1" s="1"/>
  <c r="H1560" i="1"/>
  <c r="G1557" i="1"/>
  <c r="H1552" i="1"/>
  <c r="H1536" i="1"/>
  <c r="D49" i="8"/>
  <c r="C1524" i="1" s="1"/>
  <c r="H1524" i="1" s="1"/>
  <c r="H1530" i="1"/>
  <c r="G1515" i="1"/>
  <c r="D24" i="8"/>
  <c r="C1499" i="1" s="1"/>
  <c r="H1499" i="1" s="1"/>
  <c r="C1501" i="1"/>
  <c r="G1509" i="1"/>
  <c r="G1499" i="1"/>
  <c r="G1503" i="1"/>
  <c r="G1507" i="1"/>
  <c r="H1493" i="1"/>
  <c r="H1497" i="1"/>
  <c r="D6" i="8"/>
  <c r="C1481" i="1" s="1"/>
  <c r="G1481" i="1" s="1"/>
  <c r="H1485" i="1"/>
  <c r="G1484" i="1"/>
  <c r="H1489" i="1"/>
  <c r="G1491" i="1"/>
  <c r="G1264" i="1"/>
  <c r="H1243" i="1"/>
  <c r="G1242" i="1"/>
  <c r="H1242" i="1"/>
  <c r="G1266" i="1"/>
  <c r="H1266" i="1"/>
  <c r="G1282" i="1"/>
  <c r="H1282" i="1"/>
  <c r="H1000" i="1"/>
  <c r="H1002" i="1"/>
  <c r="H1004" i="1"/>
  <c r="H1027" i="1"/>
  <c r="H1055" i="1"/>
  <c r="G1063" i="1"/>
  <c r="G1066" i="1"/>
  <c r="G1067" i="1"/>
  <c r="G1068" i="1"/>
  <c r="G1069" i="1"/>
  <c r="G1070" i="1"/>
  <c r="G1071" i="1"/>
  <c r="G1072" i="1"/>
  <c r="G1073" i="1"/>
  <c r="G1074" i="1"/>
  <c r="G1075" i="1"/>
  <c r="G1076" i="1"/>
  <c r="H1088" i="1"/>
  <c r="G1105" i="1"/>
  <c r="H1105" i="1"/>
  <c r="G1181" i="1"/>
  <c r="H1181" i="1"/>
  <c r="H1217" i="1"/>
  <c r="G1217" i="1"/>
  <c r="G1254" i="1"/>
  <c r="H1254" i="1"/>
  <c r="G1270" i="1"/>
  <c r="H1270" i="1"/>
  <c r="G1286" i="1"/>
  <c r="H1286" i="1"/>
  <c r="G308" i="9"/>
  <c r="C1154" i="1"/>
  <c r="E177" i="5"/>
  <c r="D1154" i="1" s="1"/>
  <c r="D1157" i="1"/>
  <c r="G1157" i="1" s="1"/>
  <c r="D258" i="5"/>
  <c r="C1236" i="1"/>
  <c r="G1199" i="1"/>
  <c r="H1199" i="1"/>
  <c r="G993" i="1"/>
  <c r="H1024" i="1"/>
  <c r="H1029" i="1"/>
  <c r="H1031" i="1"/>
  <c r="G1033" i="1"/>
  <c r="G1035" i="1"/>
  <c r="G1037" i="1"/>
  <c r="G1039" i="1"/>
  <c r="H1041" i="1"/>
  <c r="H1043" i="1"/>
  <c r="H1045" i="1"/>
  <c r="H1081" i="1"/>
  <c r="H1092" i="1"/>
  <c r="H1097" i="1"/>
  <c r="G1122" i="1"/>
  <c r="H1122" i="1"/>
  <c r="H1123" i="1"/>
  <c r="G1130" i="1"/>
  <c r="G1147" i="1"/>
  <c r="H1147" i="1"/>
  <c r="G1195" i="1"/>
  <c r="H1195" i="1"/>
  <c r="G1203" i="1"/>
  <c r="H1203" i="1"/>
  <c r="G1234" i="1"/>
  <c r="H1234" i="1"/>
  <c r="G1238" i="1"/>
  <c r="H1238" i="1"/>
  <c r="G1246" i="1"/>
  <c r="H1246" i="1"/>
  <c r="G1258" i="1"/>
  <c r="H1258" i="1"/>
  <c r="G1274" i="1"/>
  <c r="H1274" i="1"/>
  <c r="G1290" i="1"/>
  <c r="H1290" i="1"/>
  <c r="F135" i="5"/>
  <c r="D1113" i="1"/>
  <c r="G1207" i="1"/>
  <c r="H1207" i="1"/>
  <c r="G1230" i="1"/>
  <c r="H1230" i="1"/>
  <c r="G1250" i="1"/>
  <c r="H1250" i="1"/>
  <c r="G1298" i="1"/>
  <c r="H1298" i="1"/>
  <c r="F119" i="5"/>
  <c r="D118" i="5"/>
  <c r="F126" i="5"/>
  <c r="C1104" i="1"/>
  <c r="H1104" i="1" s="1"/>
  <c r="G998" i="1"/>
  <c r="H1001" i="1"/>
  <c r="H1007" i="1"/>
  <c r="H1009" i="1"/>
  <c r="H1011" i="1"/>
  <c r="H1019" i="1"/>
  <c r="H1021" i="1"/>
  <c r="G1025" i="1"/>
  <c r="G1028" i="1"/>
  <c r="H1057" i="1"/>
  <c r="H1059" i="1"/>
  <c r="H1061" i="1"/>
  <c r="G1077" i="1"/>
  <c r="H1080" i="1"/>
  <c r="G1082" i="1"/>
  <c r="H1085" i="1"/>
  <c r="G1091" i="1"/>
  <c r="G1093" i="1"/>
  <c r="G1098" i="1"/>
  <c r="H1101" i="1"/>
  <c r="G1106" i="1"/>
  <c r="H1109" i="1"/>
  <c r="H1116" i="1"/>
  <c r="G1118" i="1"/>
  <c r="H1118" i="1"/>
  <c r="H1119" i="1"/>
  <c r="H1127" i="1"/>
  <c r="G1129" i="1"/>
  <c r="H1131" i="1"/>
  <c r="H1135" i="1"/>
  <c r="H1159" i="1"/>
  <c r="H1255" i="1"/>
  <c r="G1262" i="1"/>
  <c r="H1262" i="1"/>
  <c r="H1271" i="1"/>
  <c r="G1278" i="1"/>
  <c r="H1278" i="1"/>
  <c r="H1287" i="1"/>
  <c r="G1294" i="1"/>
  <c r="H1294" i="1"/>
  <c r="G1102" i="1"/>
  <c r="G1111" i="1"/>
  <c r="H1115" i="1"/>
  <c r="G1120" i="1"/>
  <c r="G1150" i="1"/>
  <c r="G1155" i="1"/>
  <c r="G1158" i="1"/>
  <c r="G1159" i="1"/>
  <c r="H1161" i="1"/>
  <c r="H1163" i="1"/>
  <c r="G1166" i="1"/>
  <c r="G1169" i="1"/>
  <c r="H1172" i="1"/>
  <c r="G1174" i="1"/>
  <c r="G1185" i="1"/>
  <c r="H1187" i="1"/>
  <c r="G1194" i="1"/>
  <c r="G1198" i="1"/>
  <c r="G1202" i="1"/>
  <c r="G1206" i="1"/>
  <c r="G1210" i="1"/>
  <c r="G1221" i="1"/>
  <c r="G1233" i="1"/>
  <c r="G1237" i="1"/>
  <c r="G1241" i="1"/>
  <c r="G1245" i="1"/>
  <c r="G1249" i="1"/>
  <c r="G1253" i="1"/>
  <c r="G1257" i="1"/>
  <c r="G1261" i="1"/>
  <c r="G1265" i="1"/>
  <c r="G1269" i="1"/>
  <c r="G1273" i="1"/>
  <c r="G1277" i="1"/>
  <c r="G1281" i="1"/>
  <c r="G1285" i="1"/>
  <c r="G1289" i="1"/>
  <c r="G1293" i="1"/>
  <c r="G1297" i="1"/>
  <c r="F70" i="5"/>
  <c r="F149" i="5"/>
  <c r="E283" i="9"/>
  <c r="B283" i="9" s="1"/>
  <c r="H1165" i="1"/>
  <c r="G1171" i="1"/>
  <c r="G1173" i="1"/>
  <c r="G1178" i="1"/>
  <c r="H1186" i="1"/>
  <c r="G1193" i="1"/>
  <c r="G1197" i="1"/>
  <c r="G1201" i="1"/>
  <c r="G1205" i="1"/>
  <c r="G1209" i="1"/>
  <c r="H1220" i="1"/>
  <c r="G1232" i="1"/>
  <c r="G1240" i="1"/>
  <c r="G1244" i="1"/>
  <c r="G1248" i="1"/>
  <c r="E292" i="9"/>
  <c r="E297" i="9"/>
  <c r="B297" i="9" s="1"/>
  <c r="G1175" i="1"/>
  <c r="G1177" i="1"/>
  <c r="G1182" i="1"/>
  <c r="H1188" i="1"/>
  <c r="G1192" i="1"/>
  <c r="G1196" i="1"/>
  <c r="G1200" i="1"/>
  <c r="G1204" i="1"/>
  <c r="G1208" i="1"/>
  <c r="H1218" i="1"/>
  <c r="G1231" i="1"/>
  <c r="G1239" i="1"/>
  <c r="G1243" i="1"/>
  <c r="G1247" i="1"/>
  <c r="G1251" i="1"/>
  <c r="G1255" i="1"/>
  <c r="G1259" i="1"/>
  <c r="G1263" i="1"/>
  <c r="G1267" i="1"/>
  <c r="G1271" i="1"/>
  <c r="G1275" i="1"/>
  <c r="G1279" i="1"/>
  <c r="G1283" i="1"/>
  <c r="G1287" i="1"/>
  <c r="G1291" i="1"/>
  <c r="G1295" i="1"/>
  <c r="F170" i="5"/>
  <c r="F250" i="5"/>
  <c r="E299" i="9"/>
  <c r="E303" i="9"/>
  <c r="G992" i="1"/>
  <c r="H993" i="1"/>
  <c r="G1000" i="1"/>
  <c r="G1001" i="1"/>
  <c r="H1013" i="1"/>
  <c r="G1015" i="1"/>
  <c r="H1017" i="1"/>
  <c r="G1027" i="1"/>
  <c r="G1041" i="1"/>
  <c r="G1042" i="1"/>
  <c r="G1043" i="1"/>
  <c r="G1044" i="1"/>
  <c r="G1045" i="1"/>
  <c r="H1048" i="1"/>
  <c r="G1054" i="1"/>
  <c r="G1055" i="1"/>
  <c r="H1062" i="1"/>
  <c r="H1126" i="1"/>
  <c r="H1137" i="1"/>
  <c r="H1140" i="1"/>
  <c r="H1142" i="1"/>
  <c r="H1149" i="1"/>
  <c r="H1157" i="1"/>
  <c r="H1221" i="1"/>
  <c r="H1224" i="1"/>
  <c r="H988" i="1"/>
  <c r="G991" i="1"/>
  <c r="G995" i="1"/>
  <c r="G996" i="1"/>
  <c r="H999" i="1"/>
  <c r="H1003" i="1"/>
  <c r="G1006" i="1"/>
  <c r="G1007" i="1"/>
  <c r="G1008" i="1"/>
  <c r="G1009" i="1"/>
  <c r="G1010" i="1"/>
  <c r="G1011" i="1"/>
  <c r="G1012" i="1"/>
  <c r="G1019" i="1"/>
  <c r="G1020" i="1"/>
  <c r="G1021" i="1"/>
  <c r="G1022" i="1"/>
  <c r="H1026" i="1"/>
  <c r="H1030" i="1"/>
  <c r="H1032" i="1"/>
  <c r="G1034" i="1"/>
  <c r="G1036" i="1"/>
  <c r="G1038" i="1"/>
  <c r="G1040" i="1"/>
  <c r="G1051" i="1"/>
  <c r="G1052" i="1"/>
  <c r="G1053" i="1"/>
  <c r="G1057" i="1"/>
  <c r="G1058" i="1"/>
  <c r="G1059" i="1"/>
  <c r="G1060" i="1"/>
  <c r="G1061" i="1"/>
  <c r="H1079" i="1"/>
  <c r="H1083" i="1"/>
  <c r="H1087" i="1"/>
  <c r="H1091" i="1"/>
  <c r="H1095" i="1"/>
  <c r="H1099" i="1"/>
  <c r="H1103" i="1"/>
  <c r="H1107" i="1"/>
  <c r="H1111" i="1"/>
  <c r="G1116" i="1"/>
  <c r="H1145" i="1"/>
  <c r="G1148" i="1"/>
  <c r="G1161" i="1"/>
  <c r="G1165" i="1"/>
  <c r="H1171" i="1"/>
  <c r="H1175" i="1"/>
  <c r="H1179" i="1"/>
  <c r="G1188" i="1"/>
  <c r="G1220" i="1"/>
  <c r="G994" i="1"/>
  <c r="G1014" i="1"/>
  <c r="H1016" i="1"/>
  <c r="G1018" i="1"/>
  <c r="H1050" i="1"/>
  <c r="G1064" i="1"/>
  <c r="H1078" i="1"/>
  <c r="G1080" i="1"/>
  <c r="H1082" i="1"/>
  <c r="G1084" i="1"/>
  <c r="H1086" i="1"/>
  <c r="G1088" i="1"/>
  <c r="H1090" i="1"/>
  <c r="G1092" i="1"/>
  <c r="H1094" i="1"/>
  <c r="H1098" i="1"/>
  <c r="G1100" i="1"/>
  <c r="H1102" i="1"/>
  <c r="G1104" i="1"/>
  <c r="H1106" i="1"/>
  <c r="G1108" i="1"/>
  <c r="H1110" i="1"/>
  <c r="G1115" i="1"/>
  <c r="G1146" i="1"/>
  <c r="H1162" i="1"/>
  <c r="G1164" i="1"/>
  <c r="H1166" i="1"/>
  <c r="G1168" i="1"/>
  <c r="H1170" i="1"/>
  <c r="G1172" i="1"/>
  <c r="H1174" i="1"/>
  <c r="G1176" i="1"/>
  <c r="H1178" i="1"/>
  <c r="G1180" i="1"/>
  <c r="H1182" i="1"/>
  <c r="H1185" i="1"/>
  <c r="G1187" i="1"/>
  <c r="H1212" i="1"/>
  <c r="H1213" i="1"/>
  <c r="G1218" i="1"/>
  <c r="G1023" i="1"/>
  <c r="E288" i="9"/>
  <c r="B288" i="9" s="1"/>
  <c r="E289" i="9"/>
  <c r="B289" i="9" s="1"/>
  <c r="E293" i="9"/>
  <c r="B293" i="9" s="1"/>
  <c r="H1113" i="1"/>
  <c r="G1151" i="1"/>
  <c r="G1156" i="1"/>
  <c r="H1160" i="1"/>
  <c r="H1184" i="1"/>
  <c r="H1190" i="1"/>
  <c r="H1211" i="1"/>
  <c r="G1154" i="1"/>
  <c r="E284" i="9"/>
  <c r="B284" i="9" s="1"/>
  <c r="E295" i="9"/>
  <c r="B295" i="9" s="1"/>
  <c r="E298" i="9"/>
  <c r="B298" i="9" s="1"/>
  <c r="E307" i="9"/>
  <c r="D1227" i="1"/>
  <c r="G1223" i="1"/>
  <c r="H1223" i="1"/>
  <c r="F246" i="5"/>
  <c r="E282" i="9"/>
  <c r="G1219" i="1"/>
  <c r="H1219" i="1"/>
  <c r="H1216" i="1"/>
  <c r="G1216" i="1"/>
  <c r="F239" i="5"/>
  <c r="E238" i="5"/>
  <c r="D1215" i="1" s="1"/>
  <c r="G1211" i="1"/>
  <c r="G1213" i="1"/>
  <c r="G1184" i="1"/>
  <c r="G1190" i="1"/>
  <c r="G1189" i="1"/>
  <c r="G1191" i="1"/>
  <c r="E206" i="5"/>
  <c r="F206" i="5" s="1"/>
  <c r="G1160" i="1"/>
  <c r="H1154" i="1"/>
  <c r="H1156" i="1"/>
  <c r="H1148" i="1"/>
  <c r="G1144" i="1"/>
  <c r="G1142" i="1"/>
  <c r="G1141" i="1"/>
  <c r="G1140" i="1"/>
  <c r="G1139" i="1"/>
  <c r="G1137" i="1"/>
  <c r="G1136" i="1"/>
  <c r="G1126" i="1"/>
  <c r="G1125" i="1"/>
  <c r="G1113" i="1"/>
  <c r="G1117" i="1"/>
  <c r="H1056" i="1"/>
  <c r="G1056" i="1"/>
  <c r="G1062" i="1"/>
  <c r="F78" i="5"/>
  <c r="H1047" i="1"/>
  <c r="G1047" i="1"/>
  <c r="G1048" i="1"/>
  <c r="G1050" i="1"/>
  <c r="H1034" i="1"/>
  <c r="H1035" i="1"/>
  <c r="H1036" i="1"/>
  <c r="H1037" i="1"/>
  <c r="H1038" i="1"/>
  <c r="H1039" i="1"/>
  <c r="H1040" i="1"/>
  <c r="G1030" i="1"/>
  <c r="G1031" i="1"/>
  <c r="G1032" i="1"/>
  <c r="H1033" i="1"/>
  <c r="H1028" i="1"/>
  <c r="F45" i="5"/>
  <c r="G1026" i="1"/>
  <c r="H1023" i="1"/>
  <c r="G1013" i="1"/>
  <c r="G1016" i="1"/>
  <c r="G1017" i="1"/>
  <c r="H1014" i="1"/>
  <c r="H1015" i="1"/>
  <c r="H1018" i="1"/>
  <c r="G1004" i="1"/>
  <c r="G1003" i="1"/>
  <c r="D997" i="1"/>
  <c r="H997" i="1" s="1"/>
  <c r="E12" i="5"/>
  <c r="D990" i="1" s="1"/>
  <c r="G1002" i="1"/>
  <c r="G999" i="1"/>
  <c r="H991" i="1"/>
  <c r="G989" i="1"/>
  <c r="G988" i="1"/>
  <c r="G986" i="1"/>
  <c r="H986" i="1"/>
  <c r="E102" i="9"/>
  <c r="B102" i="9" s="1"/>
  <c r="F223" i="9"/>
  <c r="B223" i="9" s="1"/>
  <c r="E46" i="9"/>
  <c r="B46" i="9" s="1"/>
  <c r="E45" i="9"/>
  <c r="B45" i="9" s="1"/>
  <c r="G715" i="1"/>
  <c r="H712" i="1"/>
  <c r="G711" i="1"/>
  <c r="G703" i="1"/>
  <c r="E38" i="9"/>
  <c r="B38" i="9" s="1"/>
  <c r="G690" i="1"/>
  <c r="G668" i="1"/>
  <c r="G654" i="1"/>
  <c r="G655" i="1"/>
  <c r="G656" i="1"/>
  <c r="G657" i="1"/>
  <c r="G658" i="1"/>
  <c r="G648" i="1"/>
  <c r="G647" i="1"/>
  <c r="G646" i="1"/>
  <c r="G642" i="1"/>
  <c r="G645" i="1"/>
  <c r="G641" i="1"/>
  <c r="G632" i="1"/>
  <c r="G631" i="1"/>
  <c r="H587" i="1"/>
  <c r="G587" i="1"/>
  <c r="G489" i="1"/>
  <c r="G490" i="1"/>
  <c r="E644" i="4"/>
  <c r="D638" i="1" s="1"/>
  <c r="G405" i="1"/>
  <c r="G364" i="1"/>
  <c r="H364" i="1"/>
  <c r="G367" i="1"/>
  <c r="E363" i="4"/>
  <c r="D358" i="1" s="1"/>
  <c r="D359" i="1"/>
  <c r="F364" i="4"/>
  <c r="G355" i="1"/>
  <c r="H351" i="1"/>
  <c r="G351" i="1"/>
  <c r="G354" i="1"/>
  <c r="F356" i="4"/>
  <c r="G347" i="1"/>
  <c r="G348" i="1"/>
  <c r="G413" i="1"/>
  <c r="G411" i="1"/>
  <c r="G412" i="1"/>
  <c r="E71" i="9"/>
  <c r="B71" i="9" s="1"/>
  <c r="D275" i="1"/>
  <c r="G260" i="1"/>
  <c r="H260" i="1"/>
  <c r="E263" i="4"/>
  <c r="D259" i="1" s="1"/>
  <c r="F264" i="4"/>
  <c r="E70" i="9"/>
  <c r="B70" i="9" s="1"/>
  <c r="G256" i="1"/>
  <c r="G257" i="1"/>
  <c r="H255" i="1"/>
  <c r="H258" i="1"/>
  <c r="E252" i="4"/>
  <c r="D248" i="1" s="1"/>
  <c r="D227" i="1"/>
  <c r="E215" i="4"/>
  <c r="D211" i="1" s="1"/>
  <c r="H212" i="1"/>
  <c r="H214" i="1"/>
  <c r="G210" i="1"/>
  <c r="B225" i="9"/>
  <c r="F210" i="4"/>
  <c r="G207" i="1"/>
  <c r="H206" i="1"/>
  <c r="E54" i="9"/>
  <c r="B54" i="9" s="1"/>
  <c r="E196" i="4"/>
  <c r="D192" i="1" s="1"/>
  <c r="G191" i="1"/>
  <c r="G189" i="1"/>
  <c r="G188" i="1"/>
  <c r="G187" i="1"/>
  <c r="D184" i="1"/>
  <c r="H184" i="1" s="1"/>
  <c r="G186" i="1"/>
  <c r="G185" i="1"/>
  <c r="G183" i="1"/>
  <c r="B221" i="9"/>
  <c r="G181" i="1"/>
  <c r="F220" i="9"/>
  <c r="B220" i="9" s="1"/>
  <c r="E42" i="9"/>
  <c r="B42" i="9" s="1"/>
  <c r="G178" i="1"/>
  <c r="G177" i="1"/>
  <c r="G176" i="1"/>
  <c r="F177" i="4"/>
  <c r="G173" i="1"/>
  <c r="G175" i="1"/>
  <c r="G172" i="1"/>
  <c r="G170" i="1"/>
  <c r="G168" i="1"/>
  <c r="G167" i="1"/>
  <c r="D165" i="1"/>
  <c r="G166" i="1"/>
  <c r="E163" i="4"/>
  <c r="D159" i="1" s="1"/>
  <c r="G164" i="1"/>
  <c r="D160" i="1"/>
  <c r="G160" i="1" s="1"/>
  <c r="G162" i="1"/>
  <c r="G161" i="1"/>
  <c r="D155" i="1"/>
  <c r="B40" i="9"/>
  <c r="H149" i="1"/>
  <c r="G149" i="1"/>
  <c r="G138" i="1"/>
  <c r="D136" i="1"/>
  <c r="G136" i="1" s="1"/>
  <c r="G108" i="1"/>
  <c r="H108" i="1"/>
  <c r="G113" i="1"/>
  <c r="F112" i="4"/>
  <c r="B217" i="9"/>
  <c r="G146" i="1"/>
  <c r="G121" i="1"/>
  <c r="G123" i="1"/>
  <c r="G116" i="1"/>
  <c r="H116" i="1"/>
  <c r="F120" i="4"/>
  <c r="G103" i="1"/>
  <c r="H103" i="1"/>
  <c r="E106" i="4"/>
  <c r="D102" i="1" s="1"/>
  <c r="H87" i="1"/>
  <c r="G87" i="1"/>
  <c r="G88" i="1"/>
  <c r="G89" i="1"/>
  <c r="G90" i="1"/>
  <c r="G91" i="1"/>
  <c r="G92" i="1"/>
  <c r="G93" i="1"/>
  <c r="G79" i="1"/>
  <c r="G81" i="1"/>
  <c r="F83" i="4"/>
  <c r="G70" i="1"/>
  <c r="G71" i="1"/>
  <c r="E34" i="9"/>
  <c r="B34" i="9" s="1"/>
  <c r="H58" i="1"/>
  <c r="G58" i="1"/>
  <c r="B28" i="9"/>
  <c r="E29" i="9"/>
  <c r="B29" i="9" s="1"/>
  <c r="F62" i="4"/>
  <c r="G55" i="1"/>
  <c r="H55" i="1"/>
  <c r="F59" i="4"/>
  <c r="E50" i="4"/>
  <c r="D46" i="1" s="1"/>
  <c r="D50" i="1"/>
  <c r="G25" i="1"/>
  <c r="G27" i="1"/>
  <c r="G23" i="1"/>
  <c r="G19" i="1"/>
  <c r="G20" i="1"/>
  <c r="B24" i="9"/>
  <c r="G4" i="1"/>
  <c r="G6" i="1"/>
  <c r="G8" i="1"/>
  <c r="G11" i="1"/>
  <c r="G3" i="1"/>
  <c r="G5" i="1"/>
  <c r="G7" i="1"/>
  <c r="G9" i="1"/>
  <c r="G10" i="1"/>
  <c r="J1440" i="1"/>
  <c r="J1442" i="1"/>
  <c r="J1445" i="1"/>
  <c r="J1449" i="1"/>
  <c r="J1457" i="1"/>
  <c r="H1486" i="1"/>
  <c r="G1486" i="1"/>
  <c r="H1490" i="1"/>
  <c r="G1490" i="1"/>
  <c r="H1494" i="1"/>
  <c r="G1494" i="1"/>
  <c r="H1498" i="1"/>
  <c r="G1498" i="1"/>
  <c r="H1502" i="1"/>
  <c r="G1502" i="1"/>
  <c r="G1506" i="1"/>
  <c r="H1506" i="1"/>
  <c r="G1514" i="1"/>
  <c r="H1514" i="1"/>
  <c r="G1548" i="1"/>
  <c r="H1548" i="1"/>
  <c r="G1562" i="1"/>
  <c r="H1562" i="1"/>
  <c r="H1575" i="1"/>
  <c r="G1575" i="1"/>
  <c r="G1580" i="1"/>
  <c r="H1580" i="1"/>
  <c r="G1440" i="1"/>
  <c r="I1440" i="1" s="1"/>
  <c r="G1442" i="1"/>
  <c r="I1442" i="1" s="1"/>
  <c r="G1444" i="1"/>
  <c r="I1444" i="1" s="1"/>
  <c r="G1448" i="1"/>
  <c r="I1448" i="1" s="1"/>
  <c r="G1452" i="1"/>
  <c r="G1456" i="1"/>
  <c r="G1460" i="1"/>
  <c r="J1464" i="1"/>
  <c r="J1468" i="1"/>
  <c r="J1474" i="1"/>
  <c r="J1479" i="1"/>
  <c r="H1511" i="1"/>
  <c r="G1511" i="1"/>
  <c r="G1532" i="1"/>
  <c r="G1540" i="1"/>
  <c r="H1551" i="1"/>
  <c r="G1551" i="1"/>
  <c r="G1556" i="1"/>
  <c r="H1556" i="1"/>
  <c r="G1570" i="1"/>
  <c r="H1570" i="1"/>
  <c r="F352" i="4"/>
  <c r="E351" i="4"/>
  <c r="G1447" i="1"/>
  <c r="I1447" i="1" s="1"/>
  <c r="J1447" i="1"/>
  <c r="H1449" i="1"/>
  <c r="I1449" i="1" s="1"/>
  <c r="J1451" i="1"/>
  <c r="H1452" i="1"/>
  <c r="H1453" i="1"/>
  <c r="J1455" i="1"/>
  <c r="H1456" i="1"/>
  <c r="H1457" i="1"/>
  <c r="I1457" i="1" s="1"/>
  <c r="J1459" i="1"/>
  <c r="H1460" i="1"/>
  <c r="H1461" i="1"/>
  <c r="G1463" i="1"/>
  <c r="I1463" i="1" s="1"/>
  <c r="G1467" i="1"/>
  <c r="G1473" i="1"/>
  <c r="I1473" i="1" s="1"/>
  <c r="G1478" i="1"/>
  <c r="I1478" i="1" s="1"/>
  <c r="G1483" i="1"/>
  <c r="G1487" i="1"/>
  <c r="H1559" i="1"/>
  <c r="G1559" i="1"/>
  <c r="G1564" i="1"/>
  <c r="H1564" i="1"/>
  <c r="G1578" i="1"/>
  <c r="H1578" i="1"/>
  <c r="F529" i="4"/>
  <c r="F568" i="4"/>
  <c r="D567" i="4"/>
  <c r="D528" i="4" s="1"/>
  <c r="J1444" i="1"/>
  <c r="G1454" i="1"/>
  <c r="G1462" i="1"/>
  <c r="I1462" i="1" s="1"/>
  <c r="J1462" i="1"/>
  <c r="H1464" i="1"/>
  <c r="I1464" i="1" s="1"/>
  <c r="G1466" i="1"/>
  <c r="I1466" i="1" s="1"/>
  <c r="J1466" i="1"/>
  <c r="H1468" i="1"/>
  <c r="I1468" i="1" s="1"/>
  <c r="G1472" i="1"/>
  <c r="I1472" i="1" s="1"/>
  <c r="J1472" i="1"/>
  <c r="H1474" i="1"/>
  <c r="I1474" i="1" s="1"/>
  <c r="G1477" i="1"/>
  <c r="I1477" i="1" s="1"/>
  <c r="J1477" i="1"/>
  <c r="H1479" i="1"/>
  <c r="I1479" i="1" s="1"/>
  <c r="H1508" i="1"/>
  <c r="G1508" i="1"/>
  <c r="H1516" i="1"/>
  <c r="G1516" i="1"/>
  <c r="G1519" i="1"/>
  <c r="G1527" i="1"/>
  <c r="G1535" i="1"/>
  <c r="G1543" i="1"/>
  <c r="G1554" i="1"/>
  <c r="H1554" i="1"/>
  <c r="H1567" i="1"/>
  <c r="G1567" i="1"/>
  <c r="G1572" i="1"/>
  <c r="H1572" i="1"/>
  <c r="E82" i="4"/>
  <c r="D78" i="1" s="1"/>
  <c r="F91" i="4"/>
  <c r="F125" i="4"/>
  <c r="E124" i="4"/>
  <c r="D120" i="1" s="1"/>
  <c r="F164" i="4"/>
  <c r="D163" i="4"/>
  <c r="F516" i="4"/>
  <c r="D515" i="4"/>
  <c r="F7" i="4"/>
  <c r="F215" i="4"/>
  <c r="F351" i="4"/>
  <c r="F397" i="4"/>
  <c r="D396" i="4"/>
  <c r="F422" i="4"/>
  <c r="D421" i="4"/>
  <c r="D459" i="4"/>
  <c r="F593" i="4"/>
  <c r="F626" i="4"/>
  <c r="D625" i="4"/>
  <c r="G1523" i="1"/>
  <c r="H1526" i="1"/>
  <c r="G1531" i="1"/>
  <c r="H1534" i="1"/>
  <c r="G1539" i="1"/>
  <c r="H1542" i="1"/>
  <c r="G1547" i="1"/>
  <c r="H1550" i="1"/>
  <c r="G1555" i="1"/>
  <c r="H1558" i="1"/>
  <c r="G1563" i="1"/>
  <c r="H1566" i="1"/>
  <c r="G1571" i="1"/>
  <c r="H1574" i="1"/>
  <c r="G1579" i="1"/>
  <c r="F8" i="4"/>
  <c r="F140" i="4"/>
  <c r="D139" i="4"/>
  <c r="D263" i="4"/>
  <c r="F345" i="4"/>
  <c r="D344" i="4"/>
  <c r="D643" i="4"/>
  <c r="E421" i="4"/>
  <c r="E528" i="4"/>
  <c r="H308" i="9"/>
  <c r="E308" i="9" s="1"/>
  <c r="B308" i="9" s="1"/>
  <c r="F177" i="5"/>
  <c r="F153" i="4"/>
  <c r="E152" i="4"/>
  <c r="G21" i="9" s="1"/>
  <c r="F300" i="4"/>
  <c r="E299" i="4"/>
  <c r="F299" i="4" s="1"/>
  <c r="D644" i="4"/>
  <c r="F417" i="4"/>
  <c r="H291" i="9"/>
  <c r="E291" i="9" s="1"/>
  <c r="B291" i="9" s="1"/>
  <c r="E146" i="5"/>
  <c r="F238" i="5"/>
  <c r="D68" i="5"/>
  <c r="F69" i="5"/>
  <c r="D35" i="6"/>
  <c r="F89" i="6"/>
  <c r="F129" i="6"/>
  <c r="E5" i="7"/>
  <c r="D50" i="4"/>
  <c r="D82" i="4"/>
  <c r="D106" i="4"/>
  <c r="D224" i="4"/>
  <c r="D252" i="4"/>
  <c r="D311" i="4"/>
  <c r="D363" i="4"/>
  <c r="D472" i="4"/>
  <c r="D484" i="4"/>
  <c r="E87" i="5"/>
  <c r="D1065" i="1" s="1"/>
  <c r="E134" i="5"/>
  <c r="D1112" i="1" s="1"/>
  <c r="D190" i="5"/>
  <c r="F207" i="5"/>
  <c r="E245" i="5"/>
  <c r="D1222" i="1" s="1"/>
  <c r="F259" i="5"/>
  <c r="D5" i="6"/>
  <c r="F61" i="6"/>
  <c r="F115" i="6"/>
  <c r="E114" i="6"/>
  <c r="B48" i="9"/>
  <c r="B56" i="9"/>
  <c r="B64" i="9"/>
  <c r="F416" i="4"/>
  <c r="E143" i="9"/>
  <c r="B143" i="9" s="1"/>
  <c r="F8" i="5"/>
  <c r="D12" i="5"/>
  <c r="E290" i="9"/>
  <c r="B290" i="9" s="1"/>
  <c r="F180" i="5"/>
  <c r="F242" i="5"/>
  <c r="D245" i="5"/>
  <c r="D237" i="5" s="1"/>
  <c r="F36" i="6"/>
  <c r="F90" i="6"/>
  <c r="D114" i="6"/>
  <c r="F130" i="6"/>
  <c r="B147" i="9"/>
  <c r="E153" i="9"/>
  <c r="B153" i="9" s="1"/>
  <c r="E157" i="9"/>
  <c r="B157" i="9" s="1"/>
  <c r="G161" i="9"/>
  <c r="E161" i="9" s="1"/>
  <c r="B161" i="9" s="1"/>
  <c r="G165" i="9"/>
  <c r="G164" i="9"/>
  <c r="E164" i="9" s="1"/>
  <c r="B164" i="9" s="1"/>
  <c r="H165" i="9"/>
  <c r="G187" i="9"/>
  <c r="E187" i="9" s="1"/>
  <c r="B187"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G189" i="9"/>
  <c r="E189" i="9" s="1"/>
  <c r="B189"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279" i="9"/>
  <c r="E279" i="9" s="1"/>
  <c r="B279" i="9" s="1"/>
  <c r="E146" i="9"/>
  <c r="B146" i="9" s="1"/>
  <c r="G163" i="9"/>
  <c r="E163" i="9" s="1"/>
  <c r="B163" i="9" s="1"/>
  <c r="F215" i="9"/>
  <c r="B215" i="9" s="1"/>
  <c r="G162" i="9"/>
  <c r="E162" i="9" s="1"/>
  <c r="B162" i="9" s="1"/>
  <c r="G166" i="9"/>
  <c r="E166" i="9" s="1"/>
  <c r="B166" i="9" s="1"/>
  <c r="G188" i="9"/>
  <c r="E188" i="9" s="1"/>
  <c r="B188" i="9" s="1"/>
  <c r="F219" i="9"/>
  <c r="B219" i="9" s="1"/>
  <c r="B299" i="9"/>
  <c r="B303" i="9"/>
  <c r="B307" i="9"/>
  <c r="B282" i="9"/>
  <c r="E286" i="9"/>
  <c r="B286" i="9" s="1"/>
  <c r="B292" i="9"/>
  <c r="B304" i="9"/>
  <c r="H1369" i="1" l="1"/>
  <c r="G1369" i="1"/>
  <c r="H1300" i="1"/>
  <c r="G1300" i="1"/>
  <c r="H29" i="3"/>
  <c r="I1467" i="1"/>
  <c r="H1576" i="1"/>
  <c r="D43" i="8"/>
  <c r="G1524" i="1"/>
  <c r="G1501" i="1"/>
  <c r="H1501" i="1"/>
  <c r="D42" i="8"/>
  <c r="C1517" i="1" s="1"/>
  <c r="H1481" i="1"/>
  <c r="E176" i="5"/>
  <c r="G1236" i="1"/>
  <c r="H1236" i="1"/>
  <c r="F118" i="5"/>
  <c r="C1096" i="1"/>
  <c r="F258" i="5"/>
  <c r="C1235" i="1"/>
  <c r="G1227" i="1"/>
  <c r="H1227" i="1"/>
  <c r="H1215" i="1"/>
  <c r="G1215" i="1"/>
  <c r="H311" i="9"/>
  <c r="E311" i="9" s="1"/>
  <c r="B311" i="9" s="1"/>
  <c r="D1183" i="1"/>
  <c r="G997" i="1"/>
  <c r="E7" i="5"/>
  <c r="D985" i="1" s="1"/>
  <c r="B192" i="9"/>
  <c r="F213" i="9"/>
  <c r="B213" i="9" s="1"/>
  <c r="G359" i="1"/>
  <c r="H359" i="1"/>
  <c r="H275" i="1"/>
  <c r="G275" i="1"/>
  <c r="G227" i="1"/>
  <c r="H227" i="1"/>
  <c r="G211" i="1"/>
  <c r="H211" i="1"/>
  <c r="F196" i="4"/>
  <c r="H192" i="1"/>
  <c r="G192" i="1"/>
  <c r="G184" i="1"/>
  <c r="H165" i="1"/>
  <c r="G165" i="1"/>
  <c r="H160" i="1"/>
  <c r="H155" i="1"/>
  <c r="G155" i="1"/>
  <c r="H136" i="1"/>
  <c r="F124" i="4"/>
  <c r="G50" i="1"/>
  <c r="H50" i="1"/>
  <c r="F528" i="4"/>
  <c r="C522" i="1"/>
  <c r="H23" i="3"/>
  <c r="C1214" i="1"/>
  <c r="F114" i="6"/>
  <c r="H27" i="3"/>
  <c r="C1408" i="1"/>
  <c r="F12" i="5"/>
  <c r="C990" i="1"/>
  <c r="I27" i="3"/>
  <c r="D1408" i="1"/>
  <c r="F190" i="5"/>
  <c r="G310" i="9"/>
  <c r="E310" i="9" s="1"/>
  <c r="B310" i="9" s="1"/>
  <c r="D176" i="5"/>
  <c r="C1167" i="1"/>
  <c r="F484" i="4"/>
  <c r="C478" i="1"/>
  <c r="F252" i="4"/>
  <c r="C248" i="1"/>
  <c r="F50" i="4"/>
  <c r="C46" i="1"/>
  <c r="I29" i="3"/>
  <c r="D1436" i="1"/>
  <c r="E68" i="5"/>
  <c r="I22" i="3"/>
  <c r="D1153" i="1"/>
  <c r="F643" i="4"/>
  <c r="C637" i="1"/>
  <c r="E237" i="5"/>
  <c r="F396" i="4"/>
  <c r="C391" i="1"/>
  <c r="F515" i="4"/>
  <c r="C509" i="1"/>
  <c r="G120" i="1"/>
  <c r="H120" i="1"/>
  <c r="E350" i="4"/>
  <c r="D346" i="1"/>
  <c r="I1460" i="1"/>
  <c r="E165" i="9"/>
  <c r="B165" i="9" s="1"/>
  <c r="C466" i="1"/>
  <c r="F472" i="4"/>
  <c r="F224" i="4"/>
  <c r="C220" i="1"/>
  <c r="H21" i="3"/>
  <c r="C1046" i="1"/>
  <c r="F146" i="5"/>
  <c r="D1124" i="1"/>
  <c r="E151" i="4"/>
  <c r="D148" i="1"/>
  <c r="F344" i="4"/>
  <c r="C339" i="1"/>
  <c r="F263" i="4"/>
  <c r="C259" i="1"/>
  <c r="H21" i="9"/>
  <c r="E21" i="9" s="1"/>
  <c r="F459" i="4"/>
  <c r="C453" i="1"/>
  <c r="G316" i="9"/>
  <c r="E316" i="9" s="1"/>
  <c r="I1456" i="1"/>
  <c r="I35" i="3"/>
  <c r="C1518" i="1"/>
  <c r="G1112" i="1"/>
  <c r="H1112" i="1"/>
  <c r="F363" i="4"/>
  <c r="C358" i="1"/>
  <c r="F106" i="4"/>
  <c r="C102" i="1"/>
  <c r="D7" i="5"/>
  <c r="F644" i="4"/>
  <c r="C638" i="1"/>
  <c r="D522" i="1"/>
  <c r="D151" i="4"/>
  <c r="F139" i="4"/>
  <c r="C135" i="1"/>
  <c r="F625" i="4"/>
  <c r="C619" i="1"/>
  <c r="F421" i="4"/>
  <c r="D420" i="4"/>
  <c r="C415" i="1"/>
  <c r="D350" i="4"/>
  <c r="D6" i="4"/>
  <c r="F163" i="4"/>
  <c r="C159" i="1"/>
  <c r="E141" i="6"/>
  <c r="E6" i="4"/>
  <c r="I1452" i="1"/>
  <c r="F245" i="5"/>
  <c r="C1222" i="1"/>
  <c r="D141" i="6"/>
  <c r="F5" i="6"/>
  <c r="H24" i="3"/>
  <c r="C1299" i="1"/>
  <c r="G1065" i="1"/>
  <c r="H1065" i="1"/>
  <c r="F311" i="4"/>
  <c r="C306" i="1"/>
  <c r="F82" i="4"/>
  <c r="C78" i="1"/>
  <c r="F35" i="6"/>
  <c r="H25" i="3"/>
  <c r="C1329" i="1"/>
  <c r="F134" i="5"/>
  <c r="E298" i="4"/>
  <c r="D294" i="1"/>
  <c r="E420" i="4"/>
  <c r="E636" i="4" s="1"/>
  <c r="D630" i="1" s="1"/>
  <c r="D415" i="1"/>
  <c r="D298" i="4"/>
  <c r="F152" i="4"/>
  <c r="F567" i="4"/>
  <c r="C561" i="1"/>
  <c r="G318" i="9" l="1"/>
  <c r="E318" i="9" s="1"/>
  <c r="E317" i="9" s="1"/>
  <c r="I34" i="3"/>
  <c r="G313" i="9"/>
  <c r="E313" i="9" s="1"/>
  <c r="B313" i="9" s="1"/>
  <c r="G314" i="9"/>
  <c r="E314" i="9" s="1"/>
  <c r="B314" i="9" s="1"/>
  <c r="K1451" i="9"/>
  <c r="H19" i="9"/>
  <c r="E19" i="9" s="1"/>
  <c r="B19" i="9" s="1"/>
  <c r="G1235" i="1"/>
  <c r="H1235" i="1"/>
  <c r="G1096" i="1"/>
  <c r="H1096" i="1"/>
  <c r="H1183" i="1"/>
  <c r="G1183" i="1"/>
  <c r="I20" i="3"/>
  <c r="B21" i="9"/>
  <c r="G135" i="1"/>
  <c r="H135" i="1"/>
  <c r="G102" i="1"/>
  <c r="H102" i="1"/>
  <c r="G220" i="1"/>
  <c r="H220" i="1"/>
  <c r="G391" i="1"/>
  <c r="H391" i="1"/>
  <c r="I21" i="3"/>
  <c r="D1046" i="1"/>
  <c r="H1046" i="1" s="1"/>
  <c r="E6" i="5"/>
  <c r="E412" i="4"/>
  <c r="I16" i="3"/>
  <c r="D2" i="1"/>
  <c r="D412" i="4"/>
  <c r="F6" i="4"/>
  <c r="H16" i="3"/>
  <c r="C2" i="1"/>
  <c r="G638" i="1"/>
  <c r="H638" i="1"/>
  <c r="B316" i="9"/>
  <c r="E315" i="9"/>
  <c r="I10" i="3" s="1"/>
  <c r="G259" i="1"/>
  <c r="H259" i="1"/>
  <c r="G148" i="1"/>
  <c r="H148" i="1"/>
  <c r="G1436" i="1"/>
  <c r="H1436" i="1"/>
  <c r="G248" i="1"/>
  <c r="H248" i="1"/>
  <c r="G1167" i="1"/>
  <c r="H1167" i="1"/>
  <c r="G1408" i="1"/>
  <c r="H1408" i="1"/>
  <c r="G522" i="1"/>
  <c r="H522" i="1"/>
  <c r="G1299" i="1"/>
  <c r="H1299" i="1"/>
  <c r="H1517" i="1"/>
  <c r="G1517" i="1"/>
  <c r="H11" i="3"/>
  <c r="G1222" i="1"/>
  <c r="H1222" i="1"/>
  <c r="I28" i="3"/>
  <c r="D1435" i="1"/>
  <c r="D408" i="4"/>
  <c r="F350" i="4"/>
  <c r="C345" i="1"/>
  <c r="G619" i="1"/>
  <c r="H619" i="1"/>
  <c r="D289" i="4"/>
  <c r="F151" i="4"/>
  <c r="H17" i="3"/>
  <c r="C147" i="1"/>
  <c r="G358" i="1"/>
  <c r="H358" i="1"/>
  <c r="G1518" i="1"/>
  <c r="H1518" i="1"/>
  <c r="G453" i="1"/>
  <c r="H453" i="1"/>
  <c r="I17" i="3"/>
  <c r="E289" i="4"/>
  <c r="D147" i="1"/>
  <c r="G346" i="1"/>
  <c r="H346" i="1"/>
  <c r="G509" i="1"/>
  <c r="H509" i="1"/>
  <c r="I23" i="3"/>
  <c r="D1214" i="1"/>
  <c r="H1214" i="1" s="1"/>
  <c r="F176" i="5"/>
  <c r="D175" i="5"/>
  <c r="H22" i="3"/>
  <c r="C1153" i="1"/>
  <c r="F237" i="5"/>
  <c r="G294" i="1"/>
  <c r="H294" i="1"/>
  <c r="F141" i="6"/>
  <c r="H28" i="3"/>
  <c r="C1435" i="1"/>
  <c r="H9" i="3" s="1"/>
  <c r="D635" i="4"/>
  <c r="F420" i="4"/>
  <c r="C414" i="1"/>
  <c r="F298" i="4"/>
  <c r="D407" i="4"/>
  <c r="C293" i="1"/>
  <c r="E407" i="4"/>
  <c r="D402" i="1" s="1"/>
  <c r="D293" i="1"/>
  <c r="G306" i="1"/>
  <c r="H306" i="1"/>
  <c r="G561" i="1"/>
  <c r="H561" i="1"/>
  <c r="E635" i="4"/>
  <c r="D629" i="1" s="1"/>
  <c r="D414" i="1"/>
  <c r="G1329" i="1"/>
  <c r="H1329" i="1"/>
  <c r="G78" i="1"/>
  <c r="H78" i="1"/>
  <c r="G159" i="1"/>
  <c r="H159" i="1"/>
  <c r="G415" i="1"/>
  <c r="H415" i="1"/>
  <c r="F7" i="5"/>
  <c r="D6" i="5"/>
  <c r="H20" i="3"/>
  <c r="C985" i="1"/>
  <c r="G339" i="1"/>
  <c r="H339" i="1"/>
  <c r="G1124" i="1"/>
  <c r="H1124" i="1"/>
  <c r="F68" i="5"/>
  <c r="G466" i="1"/>
  <c r="H466" i="1"/>
  <c r="D345" i="1"/>
  <c r="E408" i="4"/>
  <c r="D403" i="1" s="1"/>
  <c r="G637" i="1"/>
  <c r="H637" i="1"/>
  <c r="E175" i="5"/>
  <c r="D1152" i="1" s="1"/>
  <c r="G46" i="1"/>
  <c r="H46" i="1"/>
  <c r="G478" i="1"/>
  <c r="H478" i="1"/>
  <c r="G990" i="1"/>
  <c r="H990" i="1"/>
  <c r="D636" i="4"/>
  <c r="B318" i="9" l="1"/>
  <c r="E312" i="9"/>
  <c r="G1046" i="1"/>
  <c r="K3" i="9"/>
  <c r="I9" i="3"/>
  <c r="G414" i="1"/>
  <c r="H414" i="1"/>
  <c r="E291" i="4"/>
  <c r="D287" i="1" s="1"/>
  <c r="E413" i="4"/>
  <c r="E414" i="4" s="1"/>
  <c r="D409" i="1" s="1"/>
  <c r="D285" i="1"/>
  <c r="G147" i="1"/>
  <c r="H147" i="1"/>
  <c r="F408" i="4"/>
  <c r="C403" i="1"/>
  <c r="D639" i="4"/>
  <c r="F412" i="4"/>
  <c r="C407" i="1"/>
  <c r="G1214" i="1"/>
  <c r="G985" i="1"/>
  <c r="H985" i="1"/>
  <c r="G293" i="1"/>
  <c r="H293" i="1"/>
  <c r="G1153" i="1"/>
  <c r="H1153" i="1"/>
  <c r="N3" i="9"/>
  <c r="I11" i="3"/>
  <c r="G2" i="1"/>
  <c r="H2" i="1"/>
  <c r="D290" i="4"/>
  <c r="E639" i="4"/>
  <c r="D407" i="1"/>
  <c r="H278" i="9"/>
  <c r="D984" i="1"/>
  <c r="F636" i="4"/>
  <c r="C630" i="1"/>
  <c r="F407" i="4"/>
  <c r="C402" i="1"/>
  <c r="F635" i="4"/>
  <c r="C629" i="1"/>
  <c r="G345" i="1"/>
  <c r="H345" i="1"/>
  <c r="E290" i="4"/>
  <c r="D286" i="1" s="1"/>
  <c r="G278" i="9"/>
  <c r="G285" i="9"/>
  <c r="E285" i="9" s="1"/>
  <c r="B285" i="9" s="1"/>
  <c r="F6" i="5"/>
  <c r="C984" i="1"/>
  <c r="G1435" i="1"/>
  <c r="H1435" i="1"/>
  <c r="F175" i="5"/>
  <c r="C1152" i="1"/>
  <c r="D291" i="4"/>
  <c r="F289" i="4"/>
  <c r="C285" i="1"/>
  <c r="D413" i="4"/>
  <c r="G402" i="1" l="1"/>
  <c r="H402" i="1"/>
  <c r="F639" i="4"/>
  <c r="C633" i="1"/>
  <c r="F291" i="4"/>
  <c r="C287" i="1"/>
  <c r="E278" i="9"/>
  <c r="G629" i="1"/>
  <c r="H629" i="1"/>
  <c r="G630" i="1"/>
  <c r="H630" i="1"/>
  <c r="G407" i="1"/>
  <c r="H407" i="1"/>
  <c r="G403" i="1"/>
  <c r="H403" i="1"/>
  <c r="G285" i="1"/>
  <c r="H285" i="1"/>
  <c r="D640" i="4"/>
  <c r="D415" i="4"/>
  <c r="F413" i="4"/>
  <c r="C408" i="1"/>
  <c r="G1152" i="1"/>
  <c r="H1152" i="1"/>
  <c r="G984" i="1"/>
  <c r="H8" i="3"/>
  <c r="H984" i="1"/>
  <c r="D633" i="1"/>
  <c r="E640" i="4"/>
  <c r="E641" i="4" s="1"/>
  <c r="E415" i="4"/>
  <c r="D410" i="1" s="1"/>
  <c r="D408" i="1"/>
  <c r="D414" i="4"/>
  <c r="F290" i="4"/>
  <c r="C286" i="1"/>
  <c r="F415" i="4" l="1"/>
  <c r="C410" i="1"/>
  <c r="E277" i="9"/>
  <c r="I8" i="3" s="1"/>
  <c r="B278" i="9"/>
  <c r="D635" i="1"/>
  <c r="G286" i="1"/>
  <c r="H286" i="1"/>
  <c r="D642" i="4"/>
  <c r="C634" i="1"/>
  <c r="F640" i="4"/>
  <c r="G287" i="1"/>
  <c r="H287" i="1"/>
  <c r="D641" i="4"/>
  <c r="E642" i="4"/>
  <c r="D634" i="1"/>
  <c r="M3" i="9"/>
  <c r="G408" i="1"/>
  <c r="H408" i="1"/>
  <c r="F414" i="4"/>
  <c r="C409" i="1"/>
  <c r="G633" i="1"/>
  <c r="H633" i="1"/>
  <c r="E646" i="4" l="1"/>
  <c r="D636" i="1"/>
  <c r="F641" i="4"/>
  <c r="D645" i="4"/>
  <c r="C635" i="1"/>
  <c r="G634" i="1"/>
  <c r="H634" i="1"/>
  <c r="G409" i="1"/>
  <c r="H409" i="1"/>
  <c r="F642" i="4"/>
  <c r="D646" i="4"/>
  <c r="C636" i="1"/>
  <c r="G410" i="1"/>
  <c r="H410" i="1"/>
  <c r="E645" i="4"/>
  <c r="G276" i="9" l="1"/>
  <c r="E276" i="9" s="1"/>
  <c r="B276" i="9" s="1"/>
  <c r="F646" i="4"/>
  <c r="H19" i="3"/>
  <c r="C640" i="1"/>
  <c r="F645" i="4"/>
  <c r="H18" i="3"/>
  <c r="C639" i="1"/>
  <c r="I18" i="3"/>
  <c r="D639" i="1"/>
  <c r="G636" i="1"/>
  <c r="H636" i="1"/>
  <c r="G635" i="1"/>
  <c r="H635" i="1"/>
  <c r="I19" i="3"/>
  <c r="D640" i="1"/>
  <c r="H7" i="3" l="1"/>
  <c r="J3" i="9" s="1"/>
  <c r="G640" i="1"/>
  <c r="H640" i="1"/>
  <c r="G639" i="1"/>
  <c r="H639" i="1"/>
  <c r="G274" i="9" l="1"/>
  <c r="M272" i="9"/>
  <c r="H18" i="9"/>
  <c r="L272" i="9"/>
  <c r="I17" i="9"/>
  <c r="M16" i="9"/>
  <c r="H274" i="9"/>
  <c r="G17" i="9"/>
  <c r="G16" i="9"/>
  <c r="L15" i="9"/>
  <c r="H17" i="9"/>
  <c r="M15" i="9"/>
  <c r="J13" i="9"/>
  <c r="I11" i="9"/>
  <c r="H15" i="9"/>
  <c r="K10" i="9"/>
  <c r="K8" i="9"/>
  <c r="J6" i="9"/>
  <c r="G18" i="9"/>
  <c r="L16" i="9"/>
  <c r="I12" i="9"/>
  <c r="K9" i="9"/>
  <c r="J7" i="9"/>
  <c r="J5" i="9"/>
  <c r="K6" i="9"/>
  <c r="K11" i="9"/>
  <c r="I5" i="9"/>
  <c r="J9" i="9"/>
  <c r="K13" i="9"/>
  <c r="J17" i="9"/>
  <c r="I9" i="9"/>
  <c r="I6" i="9"/>
  <c r="G15" i="9"/>
  <c r="I13" i="9"/>
  <c r="J8" i="9"/>
  <c r="I7" i="9"/>
  <c r="J11" i="9"/>
  <c r="H16" i="9"/>
  <c r="K5" i="9"/>
  <c r="J12" i="9"/>
  <c r="K7" i="9"/>
  <c r="I8" i="9"/>
  <c r="K12" i="9"/>
  <c r="J10" i="9"/>
  <c r="E10" i="9" l="1"/>
  <c r="B10" i="9" s="1"/>
  <c r="F16" i="9"/>
  <c r="E7" i="9"/>
  <c r="B7" i="9" s="1"/>
  <c r="E6" i="9"/>
  <c r="B6" i="9" s="1"/>
  <c r="E13" i="9"/>
  <c r="B13" i="9" s="1"/>
  <c r="E18" i="9"/>
  <c r="B18" i="9" s="1"/>
  <c r="F272" i="9"/>
  <c r="B272" i="9" s="1"/>
  <c r="E8" i="9"/>
  <c r="B8" i="9" s="1"/>
  <c r="E15" i="9"/>
  <c r="E17" i="9"/>
  <c r="B17" i="9" s="1"/>
  <c r="F20" i="9"/>
  <c r="E9" i="9"/>
  <c r="B9" i="9" s="1"/>
  <c r="E5" i="9"/>
  <c r="E11" i="9"/>
  <c r="B11" i="9" s="1"/>
  <c r="F15" i="9"/>
  <c r="E12" i="9"/>
  <c r="B12" i="9" s="1"/>
  <c r="E16" i="9"/>
  <c r="E274" i="9"/>
  <c r="B16" i="9" l="1"/>
  <c r="F14" i="9"/>
  <c r="F3" i="9" s="1"/>
  <c r="E14" i="9"/>
  <c r="E4" i="9"/>
  <c r="B5" i="9"/>
  <c r="B274" i="9"/>
  <c r="E20" i="9"/>
  <c r="I7" i="3" s="1"/>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<sst xmlns="http://schemas.openxmlformats.org/spreadsheetml/2006/main" count="4374" uniqueCount="3426">
  <si>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</si>
  <si>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</si>
  <si>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</si>
  <si>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</si>
  <si>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</si>
  <si>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</si>
  <si>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</si>
  <si>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</si>
  <si>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</si>
  <si>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</si>
  <si>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</si>
  <si>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</si>
  <si>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</si>
  <si>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</si>
  <si>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</si>
  <si>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</si>
  <si>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</si>
  <si>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</si>
  <si>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</si>
  <si>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</si>
  <si>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</si>
  <si>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</si>
  <si>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</si>
  <si>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</si>
  <si>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</si>
  <si>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</si>
  <si>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</si>
  <si>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</si>
  <si>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</si>
  <si>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</si>
  <si>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</si>
  <si>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PREKO</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</si>
  <si>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</si>
  <si>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</si>
  <si>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</si>
  <si>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</si>
  <si>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</si>
  <si>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</si>
  <si>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</si>
  <si>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</si>
  <si>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</si>
  <si>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</si>
  <si>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</si>
  <si>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</si>
  <si>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</si>
  <si>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</si>
  <si>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</si>
  <si>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</si>
  <si>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</si>
  <si>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35079 - OPĆINA PREKO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</si>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</sst>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98">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4453861.43</v>
      </c>
      <c r="D2" s="6">
        <f>'PR-RAS'!E6</f>
        <v>4940509.4400000004</v>
      </c>
      <c r="E2" s="6">
        <v>0</v>
      </c>
      <c r="F2" s="6">
        <v>0</v>
      </c>
      <c r="G2" s="7">
        <f t="shared" ref="G2:G264" si="0">(B2/1000)*(C2*1+D2*2)</f>
        <v>14334.88031</v>
      </c>
      <c r="H2" s="7">
        <f t="shared" ref="H2:H264" si="1">ABS(C2-ROUND(C2,0))+ABS(D2-ROUND(D2,0))</f>
        <v>0.87000000011175871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2452533.17</v>
      </c>
      <c r="D3" s="1">
        <f>'PR-RAS'!E7</f>
        <v>2910775.95</v>
      </c>
      <c r="E3" s="1">
        <v>0</v>
      </c>
      <c r="F3" s="1">
        <v>0</v>
      </c>
      <c r="G3" s="2">
        <f t="shared" si="0"/>
        <v>16548.170140000002</v>
      </c>
      <c r="H3" s="2">
        <f t="shared" si="1"/>
        <v>0.21999999973922968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1413417.7900000003</v>
      </c>
      <c r="D4" s="1">
        <f>'PR-RAS'!E8</f>
        <v>1771099.46</v>
      </c>
      <c r="E4" s="1">
        <v>0</v>
      </c>
      <c r="F4" s="1">
        <v>0</v>
      </c>
      <c r="G4" s="2">
        <f t="shared" si="0"/>
        <v>14866.850130000001</v>
      </c>
      <c r="H4" s="2">
        <f t="shared" si="1"/>
        <v>0.66999999969266355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1075720.6000000001</v>
      </c>
      <c r="D5" s="1">
        <f>'PR-RAS'!E9</f>
        <v>1466940.73</v>
      </c>
      <c r="E5" s="1">
        <v>0</v>
      </c>
      <c r="F5" s="1">
        <v>0</v>
      </c>
      <c r="G5" s="2">
        <f t="shared" si="0"/>
        <v>16038.408240000001</v>
      </c>
      <c r="H5" s="2">
        <f t="shared" si="1"/>
        <v>0.66999999992549419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105598.28</v>
      </c>
      <c r="D6" s="1">
        <f>'PR-RAS'!E10</f>
        <v>132877.35999999999</v>
      </c>
      <c r="E6" s="1">
        <v>0</v>
      </c>
      <c r="F6" s="1">
        <v>0</v>
      </c>
      <c r="G6" s="2">
        <f t="shared" si="0"/>
        <v>1856.7650000000001</v>
      </c>
      <c r="H6" s="2">
        <f t="shared" si="1"/>
        <v>0.63999999998486601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130761.06</v>
      </c>
      <c r="D7" s="1">
        <f>'PR-RAS'!E11</f>
        <v>159570.72</v>
      </c>
      <c r="E7" s="1">
        <v>0</v>
      </c>
      <c r="F7" s="1">
        <v>0</v>
      </c>
      <c r="G7" s="2">
        <f t="shared" si="0"/>
        <v>2699.415</v>
      </c>
      <c r="H7" s="2">
        <f t="shared" si="1"/>
        <v>0.33999999999650754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163701.26</v>
      </c>
      <c r="D8" s="1">
        <f>'PR-RAS'!E12</f>
        <v>79878.53</v>
      </c>
      <c r="E8" s="1">
        <v>0</v>
      </c>
      <c r="F8" s="1">
        <v>0</v>
      </c>
      <c r="G8" s="2">
        <f t="shared" si="0"/>
        <v>2264.2082399999999</v>
      </c>
      <c r="H8" s="2">
        <f t="shared" si="1"/>
        <v>0.73000000001047738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65193.27</v>
      </c>
      <c r="D9" s="1">
        <f>'PR-RAS'!E13</f>
        <v>84149.58</v>
      </c>
      <c r="E9" s="1">
        <v>0</v>
      </c>
      <c r="F9" s="1">
        <v>0</v>
      </c>
      <c r="G9" s="2">
        <f t="shared" si="0"/>
        <v>1867.9394399999999</v>
      </c>
      <c r="H9" s="2">
        <f t="shared" si="1"/>
        <v>0.68999999999505235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18.84</v>
      </c>
      <c r="D10" s="1">
        <f>'PR-RAS'!E14</f>
        <v>18.84</v>
      </c>
      <c r="E10" s="1">
        <v>0</v>
      </c>
      <c r="F10" s="1">
        <v>0</v>
      </c>
      <c r="G10" s="2">
        <f t="shared" si="0"/>
        <v>0.50867999999999991</v>
      </c>
      <c r="H10" s="2">
        <f t="shared" si="1"/>
        <v>0.32000000000000028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127575.52</v>
      </c>
      <c r="D11" s="1">
        <f>'PR-RAS'!E15</f>
        <v>152336.29999999999</v>
      </c>
      <c r="E11" s="1">
        <v>0</v>
      </c>
      <c r="F11" s="1">
        <v>0</v>
      </c>
      <c r="G11" s="2">
        <f t="shared" si="0"/>
        <v>4322.4812000000002</v>
      </c>
      <c r="H11" s="2">
        <f t="shared" si="1"/>
        <v>0.77999999998428393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983431.83</v>
      </c>
      <c r="D19" s="1">
        <f>'PR-RAS'!E23</f>
        <v>1079142.4100000001</v>
      </c>
      <c r="E19" s="1">
        <v>0</v>
      </c>
      <c r="F19" s="1">
        <v>0</v>
      </c>
      <c r="G19" s="2">
        <f t="shared" si="0"/>
        <v>56550.899700000002</v>
      </c>
      <c r="H19" s="2">
        <f t="shared" si="1"/>
        <v>0.58000000019092113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179956.48000000001</v>
      </c>
      <c r="D20" s="1">
        <f>'PR-RAS'!E24</f>
        <v>460840.64</v>
      </c>
      <c r="E20" s="1">
        <v>0</v>
      </c>
      <c r="F20" s="1">
        <v>0</v>
      </c>
      <c r="G20" s="2">
        <f t="shared" si="0"/>
        <v>20931.117439999998</v>
      </c>
      <c r="H20" s="2">
        <f t="shared" si="1"/>
        <v>0.83999999999650754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803475.35</v>
      </c>
      <c r="D23" s="1">
        <f>'PR-RAS'!E27</f>
        <v>618301.77</v>
      </c>
      <c r="E23" s="1">
        <v>0</v>
      </c>
      <c r="F23" s="1">
        <v>0</v>
      </c>
      <c r="G23" s="2">
        <f t="shared" si="0"/>
        <v>44881.73558</v>
      </c>
      <c r="H23" s="2">
        <f t="shared" si="1"/>
        <v>0.57999999995809048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55683.55</v>
      </c>
      <c r="D25" s="1">
        <f>'PR-RAS'!E29</f>
        <v>60534.080000000002</v>
      </c>
      <c r="E25" s="1">
        <v>0</v>
      </c>
      <c r="F25" s="1">
        <v>0</v>
      </c>
      <c r="G25" s="2">
        <f t="shared" si="0"/>
        <v>4242.041040000001</v>
      </c>
      <c r="H25" s="2">
        <f t="shared" si="1"/>
        <v>0.52999999999883585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55683.55</v>
      </c>
      <c r="D27" s="1">
        <f>'PR-RAS'!E31</f>
        <v>60534.080000000002</v>
      </c>
      <c r="E27" s="1">
        <v>0</v>
      </c>
      <c r="F27" s="1">
        <v>0</v>
      </c>
      <c r="G27" s="2">
        <f t="shared" si="0"/>
        <v>4595.5444600000001</v>
      </c>
      <c r="H27" s="2">
        <f t="shared" si="1"/>
        <v>0.52999999999883585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479783.80000000005</v>
      </c>
      <c r="D46" s="1">
        <f>'PR-RAS'!E50</f>
        <v>734247.01</v>
      </c>
      <c r="E46" s="1">
        <v>0</v>
      </c>
      <c r="F46" s="1">
        <v>0</v>
      </c>
      <c r="G46" s="2">
        <f t="shared" si="0"/>
        <v>87672.501900000003</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90183.16</v>
      </c>
      <c r="D50" s="1">
        <f>'PR-RAS'!E54</f>
        <v>19691.349999999999</v>
      </c>
      <c r="E50" s="1">
        <v>0</v>
      </c>
      <c r="F50" s="1">
        <v>0</v>
      </c>
      <c r="G50" s="2">
        <f t="shared" si="0"/>
        <v>6348.72714</v>
      </c>
      <c r="H50" s="2">
        <f t="shared" si="1"/>
        <v>0.51000000000203727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90183.16</v>
      </c>
      <c r="D54" s="1">
        <f>'PR-RAS'!E58</f>
        <v>19691.349999999999</v>
      </c>
      <c r="E54" s="1">
        <v>0</v>
      </c>
      <c r="F54" s="1">
        <v>0</v>
      </c>
      <c r="G54" s="2">
        <f t="shared" si="0"/>
        <v>6866.9905799999997</v>
      </c>
      <c r="H54" s="2">
        <f t="shared" si="1"/>
        <v>0.51000000000203727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293329.28000000003</v>
      </c>
      <c r="D55" s="1">
        <f>'PR-RAS'!E59</f>
        <v>457113.27</v>
      </c>
      <c r="E55" s="1">
        <v>0</v>
      </c>
      <c r="F55" s="1">
        <v>0</v>
      </c>
      <c r="G55" s="2">
        <f t="shared" si="0"/>
        <v>65208.014280000003</v>
      </c>
      <c r="H55" s="2">
        <f t="shared" si="1"/>
        <v>0.55000000004656613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89342.75</v>
      </c>
      <c r="D56" s="1">
        <f>'PR-RAS'!E60</f>
        <v>127808.46</v>
      </c>
      <c r="E56" s="1">
        <v>0</v>
      </c>
      <c r="F56" s="1">
        <v>0</v>
      </c>
      <c r="G56" s="2">
        <f t="shared" si="0"/>
        <v>18972.781850000003</v>
      </c>
      <c r="H56" s="2">
        <f t="shared" si="1"/>
        <v>0.71000000000640284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203986.53</v>
      </c>
      <c r="D57" s="1">
        <f>'PR-RAS'!E61</f>
        <v>329304.81</v>
      </c>
      <c r="E57" s="1">
        <v>0</v>
      </c>
      <c r="F57" s="1">
        <v>0</v>
      </c>
      <c r="G57" s="2">
        <f t="shared" si="0"/>
        <v>48305.384400000003</v>
      </c>
      <c r="H57" s="2">
        <f t="shared" si="1"/>
        <v>0.66000000000349246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46784.07</v>
      </c>
      <c r="D58" s="1">
        <f>'PR-RAS'!E62</f>
        <v>19683.599999999999</v>
      </c>
      <c r="E58" s="1">
        <v>0</v>
      </c>
      <c r="F58" s="1">
        <v>0</v>
      </c>
      <c r="G58" s="2">
        <f t="shared" si="0"/>
        <v>4910.6223899999995</v>
      </c>
      <c r="H58" s="2">
        <f t="shared" si="1"/>
        <v>0.47000000000116415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9813.6</v>
      </c>
      <c r="E59" s="1">
        <v>0</v>
      </c>
      <c r="F59" s="1">
        <v>0</v>
      </c>
      <c r="G59" s="2">
        <f t="shared" si="0"/>
        <v>1138.3776</v>
      </c>
      <c r="H59" s="2">
        <f t="shared" si="1"/>
        <v>0.3999999999996362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46784.07</v>
      </c>
      <c r="D60" s="1">
        <f>'PR-RAS'!E64</f>
        <v>9870</v>
      </c>
      <c r="E60" s="1">
        <v>0</v>
      </c>
      <c r="F60" s="1">
        <v>0</v>
      </c>
      <c r="G60" s="2">
        <f t="shared" si="0"/>
        <v>3924.9201300000004</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1912.87</v>
      </c>
      <c r="D64" s="1">
        <f>'PR-RAS'!E68</f>
        <v>4082.4</v>
      </c>
      <c r="E64" s="1">
        <v>0</v>
      </c>
      <c r="F64" s="1">
        <v>0</v>
      </c>
      <c r="G64" s="2">
        <f t="shared" si="0"/>
        <v>634.89320999999995</v>
      </c>
      <c r="H64" s="2">
        <f t="shared" si="1"/>
        <v>0.53000000000020009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1912.87</v>
      </c>
      <c r="D65" s="1">
        <f>'PR-RAS'!E69</f>
        <v>4082.4</v>
      </c>
      <c r="E65" s="1">
        <v>0</v>
      </c>
      <c r="F65" s="1">
        <v>0</v>
      </c>
      <c r="G65" s="2">
        <f t="shared" si="0"/>
        <v>644.97087999999997</v>
      </c>
      <c r="H65" s="2">
        <f t="shared" si="1"/>
        <v>0.53000000000020009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47574.42</v>
      </c>
      <c r="D70" s="1">
        <f>'PR-RAS'!E74</f>
        <v>233676.39</v>
      </c>
      <c r="E70" s="1">
        <v>0</v>
      </c>
      <c r="F70" s="1">
        <v>0</v>
      </c>
      <c r="G70" s="2">
        <f t="shared" si="0"/>
        <v>35529.976800000004</v>
      </c>
      <c r="H70" s="2">
        <f t="shared" si="1"/>
        <v>0.81000000001222361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47574.42</v>
      </c>
      <c r="D71" s="1">
        <f>'PR-RAS'!E75</f>
        <v>233676.39</v>
      </c>
      <c r="E71" s="1">
        <v>0</v>
      </c>
      <c r="F71" s="1">
        <v>0</v>
      </c>
      <c r="G71" s="2">
        <f t="shared" si="0"/>
        <v>36044.904000000002</v>
      </c>
      <c r="H71" s="2">
        <f t="shared" si="1"/>
        <v>0.81000000001222361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198725.18999999997</v>
      </c>
      <c r="D78" s="1">
        <f>'PR-RAS'!E82</f>
        <v>204726.44</v>
      </c>
      <c r="E78" s="1">
        <v>0</v>
      </c>
      <c r="F78" s="1">
        <v>0</v>
      </c>
      <c r="G78" s="2">
        <f t="shared" si="0"/>
        <v>46829.711389999997</v>
      </c>
      <c r="H78" s="2">
        <f t="shared" si="1"/>
        <v>0.62999999997555278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442.77</v>
      </c>
      <c r="D79" s="1">
        <f>'PR-RAS'!E83</f>
        <v>602.07000000000005</v>
      </c>
      <c r="E79" s="1">
        <v>0</v>
      </c>
      <c r="F79" s="1">
        <v>0</v>
      </c>
      <c r="G79" s="2">
        <f t="shared" si="0"/>
        <v>128.45898</v>
      </c>
      <c r="H79" s="2">
        <f t="shared" si="1"/>
        <v>0.30000000000006821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442.76</v>
      </c>
      <c r="D81" s="1">
        <f>'PR-RAS'!E85</f>
        <v>602.07000000000005</v>
      </c>
      <c r="E81" s="1">
        <v>0</v>
      </c>
      <c r="F81" s="1">
        <v>0</v>
      </c>
      <c r="G81" s="2">
        <f t="shared" si="0"/>
        <v>131.75200000000001</v>
      </c>
      <c r="H81" s="2">
        <f t="shared" si="1"/>
        <v>0.31000000000005912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0.01</v>
      </c>
      <c r="D83" s="1">
        <f>'PR-RAS'!E87</f>
        <v>0</v>
      </c>
      <c r="E83" s="1">
        <v>0</v>
      </c>
      <c r="F83" s="1">
        <v>0</v>
      </c>
      <c r="G83" s="2">
        <f t="shared" si="0"/>
        <v>8.2000000000000009E-4</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198282.41999999998</v>
      </c>
      <c r="D87" s="1">
        <f>'PR-RAS'!E91</f>
        <v>204124.37</v>
      </c>
      <c r="E87" s="1">
        <v>0</v>
      </c>
      <c r="F87" s="1">
        <v>0</v>
      </c>
      <c r="G87" s="2">
        <f t="shared" si="0"/>
        <v>52161.679759999992</v>
      </c>
      <c r="H87" s="2">
        <f t="shared" si="1"/>
        <v>0.78999999997904524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111368.38</v>
      </c>
      <c r="D88" s="1">
        <f>'PR-RAS'!E92</f>
        <v>97895.11</v>
      </c>
      <c r="E88" s="1">
        <v>0</v>
      </c>
      <c r="F88" s="1">
        <v>0</v>
      </c>
      <c r="G88" s="2">
        <f t="shared" si="0"/>
        <v>26722.798199999997</v>
      </c>
      <c r="H88" s="2">
        <f t="shared" si="1"/>
        <v>0.49000000000523869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18323.87</v>
      </c>
      <c r="D89" s="1">
        <f>'PR-RAS'!E93</f>
        <v>22971.57</v>
      </c>
      <c r="E89" s="1">
        <v>0</v>
      </c>
      <c r="F89" s="1">
        <v>0</v>
      </c>
      <c r="G89" s="2">
        <f t="shared" si="0"/>
        <v>5655.4968799999988</v>
      </c>
      <c r="H89" s="2">
        <f t="shared" si="1"/>
        <v>0.56000000000130967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66937.56</v>
      </c>
      <c r="D90" s="1">
        <f>'PR-RAS'!E94</f>
        <v>81430.929999999993</v>
      </c>
      <c r="E90" s="1">
        <v>0</v>
      </c>
      <c r="F90" s="1">
        <v>0</v>
      </c>
      <c r="G90" s="2">
        <f t="shared" si="0"/>
        <v>20452.148379999999</v>
      </c>
      <c r="H90" s="2">
        <f t="shared" si="1"/>
        <v>0.51000000000931323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1652.61</v>
      </c>
      <c r="D93" s="1">
        <f>'PR-RAS'!E97</f>
        <v>1826.76</v>
      </c>
      <c r="E93" s="1">
        <v>0</v>
      </c>
      <c r="F93" s="1">
        <v>0</v>
      </c>
      <c r="G93" s="2">
        <f t="shared" si="0"/>
        <v>488.16395999999997</v>
      </c>
      <c r="H93" s="2">
        <f t="shared" si="1"/>
        <v>0.63000000000010914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1300734.42</v>
      </c>
      <c r="D102" s="1">
        <f>'PR-RAS'!E106</f>
        <v>1034904.4700000001</v>
      </c>
      <c r="E102" s="1">
        <v>0</v>
      </c>
      <c r="F102" s="1">
        <v>0</v>
      </c>
      <c r="G102" s="2">
        <f t="shared" si="0"/>
        <v>340424.87936000008</v>
      </c>
      <c r="H102" s="2">
        <f t="shared" si="1"/>
        <v>0.89000000001396984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52653.46</v>
      </c>
      <c r="D103" s="1">
        <f>'PR-RAS'!E107</f>
        <v>71068.08</v>
      </c>
      <c r="E103" s="1">
        <v>0</v>
      </c>
      <c r="F103" s="1">
        <v>0</v>
      </c>
      <c r="G103" s="2">
        <f t="shared" si="0"/>
        <v>19868.541239999999</v>
      </c>
      <c r="H103" s="2">
        <f t="shared" si="1"/>
        <v>0.54000000000087311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160.65</v>
      </c>
      <c r="D104" s="1">
        <f>'PR-RAS'!E108</f>
        <v>53.46</v>
      </c>
      <c r="E104" s="1">
        <v>0</v>
      </c>
      <c r="F104" s="1">
        <v>0</v>
      </c>
      <c r="G104" s="2">
        <f t="shared" si="0"/>
        <v>27.559709999999999</v>
      </c>
      <c r="H104" s="2">
        <f t="shared" si="1"/>
        <v>0.80999999999999517</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108.89</v>
      </c>
      <c r="D105" s="1">
        <f>'PR-RAS'!E109</f>
        <v>357.14</v>
      </c>
      <c r="E105" s="1">
        <v>0</v>
      </c>
      <c r="F105" s="1">
        <v>0</v>
      </c>
      <c r="G105" s="2">
        <f t="shared" si="0"/>
        <v>85.609679999999997</v>
      </c>
      <c r="H105" s="2">
        <f t="shared" si="1"/>
        <v>0.24999999999998579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52383.92</v>
      </c>
      <c r="D107" s="1">
        <f>'PR-RAS'!E111</f>
        <v>70657.48</v>
      </c>
      <c r="E107" s="1">
        <v>0</v>
      </c>
      <c r="F107" s="1">
        <v>0</v>
      </c>
      <c r="G107" s="2">
        <f t="shared" si="0"/>
        <v>20532.081279999999</v>
      </c>
      <c r="H107" s="2">
        <f t="shared" si="1"/>
        <v>0.55999999999767169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79019.08</v>
      </c>
      <c r="D108" s="1">
        <f>'PR-RAS'!E112</f>
        <v>41481.199999999997</v>
      </c>
      <c r="E108" s="1">
        <v>0</v>
      </c>
      <c r="F108" s="1">
        <v>0</v>
      </c>
      <c r="G108" s="2">
        <f t="shared" si="0"/>
        <v>17332.018359999998</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9670.58</v>
      </c>
      <c r="D110" s="1">
        <f>'PR-RAS'!E114</f>
        <v>1837.77</v>
      </c>
      <c r="E110" s="1">
        <v>0</v>
      </c>
      <c r="F110" s="1">
        <v>0</v>
      </c>
      <c r="G110" s="2">
        <f t="shared" si="0"/>
        <v>1454.7270799999999</v>
      </c>
      <c r="H110" s="2">
        <f t="shared" si="1"/>
        <v>0.65000000000009095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69348.5</v>
      </c>
      <c r="D113" s="1">
        <f>'PR-RAS'!E117</f>
        <v>39643.43</v>
      </c>
      <c r="E113" s="1">
        <v>0</v>
      </c>
      <c r="F113" s="1">
        <v>0</v>
      </c>
      <c r="G113" s="2">
        <f t="shared" si="0"/>
        <v>16647.160319999999</v>
      </c>
      <c r="H113" s="2">
        <f t="shared" si="1"/>
        <v>0.93000000000029104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1169061.8799999999</v>
      </c>
      <c r="D116" s="1">
        <f>'PR-RAS'!E120</f>
        <v>922355.19000000006</v>
      </c>
      <c r="E116" s="1">
        <v>0</v>
      </c>
      <c r="F116" s="1">
        <v>0</v>
      </c>
      <c r="G116" s="2">
        <f t="shared" si="0"/>
        <v>346583.80989999999</v>
      </c>
      <c r="H116" s="2">
        <f t="shared" si="1"/>
        <v>0.31000000017229468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584737.71</v>
      </c>
      <c r="D117" s="1">
        <f>'PR-RAS'!E121</f>
        <v>319660.13</v>
      </c>
      <c r="E117" s="1">
        <v>0</v>
      </c>
      <c r="F117" s="1">
        <v>0</v>
      </c>
      <c r="G117" s="2">
        <f t="shared" si="0"/>
        <v>141990.72452000002</v>
      </c>
      <c r="H117" s="2">
        <f t="shared" si="1"/>
        <v>0.42000000004190952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584324.17000000004</v>
      </c>
      <c r="D118" s="1">
        <f>'PR-RAS'!E122</f>
        <v>602695.06000000006</v>
      </c>
      <c r="E118" s="1">
        <v>0</v>
      </c>
      <c r="F118" s="1">
        <v>0</v>
      </c>
      <c r="G118" s="2">
        <f t="shared" si="0"/>
        <v>209396.57193000001</v>
      </c>
      <c r="H118" s="2">
        <f t="shared" si="1"/>
        <v>0.23000000009778887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18040.669999999998</v>
      </c>
      <c r="D120" s="1">
        <f>'PR-RAS'!E124</f>
        <v>21854.98</v>
      </c>
      <c r="E120" s="1">
        <v>0</v>
      </c>
      <c r="F120" s="1">
        <v>0</v>
      </c>
      <c r="G120" s="2">
        <f t="shared" si="0"/>
        <v>7348.3249699999997</v>
      </c>
      <c r="H120" s="2">
        <f t="shared" si="1"/>
        <v>0.35000000000218279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17367.509999999998</v>
      </c>
      <c r="D121" s="1">
        <f>'PR-RAS'!E125</f>
        <v>21854.98</v>
      </c>
      <c r="E121" s="1">
        <v>0</v>
      </c>
      <c r="F121" s="1">
        <v>0</v>
      </c>
      <c r="G121" s="2">
        <f t="shared" si="0"/>
        <v>7329.2964000000002</v>
      </c>
      <c r="H121" s="2">
        <f t="shared" si="1"/>
        <v>0.51000000000203727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17367.509999999998</v>
      </c>
      <c r="D123" s="1">
        <f>'PR-RAS'!E127</f>
        <v>21854.98</v>
      </c>
      <c r="E123" s="1">
        <v>0</v>
      </c>
      <c r="F123" s="1">
        <v>0</v>
      </c>
      <c r="G123" s="2">
        <f t="shared" si="0"/>
        <v>7451.4513399999996</v>
      </c>
      <c r="H123" s="2">
        <f t="shared" si="1"/>
        <v>0.51000000000203727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673.16</v>
      </c>
      <c r="D124" s="1">
        <f>'PR-RAS'!E128</f>
        <v>0</v>
      </c>
      <c r="E124" s="1">
        <v>0</v>
      </c>
      <c r="F124" s="1">
        <v>0</v>
      </c>
      <c r="G124" s="2">
        <f t="shared" si="0"/>
        <v>82.79867999999999</v>
      </c>
      <c r="H124" s="2">
        <f t="shared" si="1"/>
        <v>0.15999999999996817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173.16</v>
      </c>
      <c r="D126" s="1">
        <f>'PR-RAS'!E130</f>
        <v>0</v>
      </c>
      <c r="E126" s="1">
        <v>0</v>
      </c>
      <c r="F126" s="1">
        <v>0</v>
      </c>
      <c r="G126" s="2">
        <f t="shared" si="0"/>
        <v>21.645</v>
      </c>
      <c r="H126" s="2">
        <f t="shared" si="1"/>
        <v>0.15999999999999659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4044.18</v>
      </c>
      <c r="D135" s="1">
        <f>'PR-RAS'!E139</f>
        <v>34000.589999999997</v>
      </c>
      <c r="E135" s="1">
        <v>0</v>
      </c>
      <c r="F135" s="1">
        <v>0</v>
      </c>
      <c r="G135" s="2">
        <f t="shared" si="0"/>
        <v>9654.0782399999989</v>
      </c>
      <c r="H135" s="2">
        <f t="shared" si="1"/>
        <v>0.59000000000332875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975</v>
      </c>
      <c r="D136" s="1">
        <f>'PR-RAS'!E140</f>
        <v>1290</v>
      </c>
      <c r="E136" s="1">
        <v>0</v>
      </c>
      <c r="F136" s="1">
        <v>0</v>
      </c>
      <c r="G136" s="2">
        <f t="shared" si="0"/>
        <v>479.92500000000001</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975</v>
      </c>
      <c r="D141" s="1">
        <f>'PR-RAS'!E145</f>
        <v>1290</v>
      </c>
      <c r="E141" s="1">
        <v>0</v>
      </c>
      <c r="F141" s="1">
        <v>0</v>
      </c>
      <c r="G141" s="2">
        <f t="shared" si="0"/>
        <v>497.70000000000005</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3069.18</v>
      </c>
      <c r="D146" s="1">
        <f>'PR-RAS'!E150</f>
        <v>32710.59</v>
      </c>
      <c r="E146" s="1">
        <v>0</v>
      </c>
      <c r="F146" s="1">
        <v>0</v>
      </c>
      <c r="G146" s="2">
        <f t="shared" si="0"/>
        <v>9931.1021999999994</v>
      </c>
      <c r="H146" s="2">
        <f t="shared" si="1"/>
        <v>0.58999999999969077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2893513.91</v>
      </c>
      <c r="D147" s="1">
        <f>'PR-RAS'!E151</f>
        <v>3363794.12</v>
      </c>
      <c r="E147" s="1">
        <v>0</v>
      </c>
      <c r="F147" s="1">
        <v>0</v>
      </c>
      <c r="G147" s="2">
        <f t="shared" si="0"/>
        <v>1404680.9139</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576908.14</v>
      </c>
      <c r="D148" s="1">
        <f>'PR-RAS'!E152</f>
        <v>781314.98</v>
      </c>
      <c r="E148" s="1">
        <v>0</v>
      </c>
      <c r="F148" s="1">
        <v>0</v>
      </c>
      <c r="G148" s="2">
        <f t="shared" si="0"/>
        <v>314512.10070000001</v>
      </c>
      <c r="H148" s="2">
        <f t="shared" si="1"/>
        <v>0.16000000003259629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476041.34</v>
      </c>
      <c r="D149" s="1">
        <f>'PR-RAS'!E153</f>
        <v>649146.16999999993</v>
      </c>
      <c r="E149" s="1">
        <v>0</v>
      </c>
      <c r="F149" s="1">
        <v>0</v>
      </c>
      <c r="G149" s="2">
        <f t="shared" si="0"/>
        <v>262601.38464</v>
      </c>
      <c r="H149" s="2">
        <f t="shared" si="1"/>
        <v>0.50999999995110556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476041.34</v>
      </c>
      <c r="D150" s="1">
        <f>'PR-RAS'!E154</f>
        <v>647265.18999999994</v>
      </c>
      <c r="E150" s="1">
        <v>0</v>
      </c>
      <c r="F150" s="1">
        <v>0</v>
      </c>
      <c r="G150" s="2">
        <f t="shared" si="0"/>
        <v>263815.18627999997</v>
      </c>
      <c r="H150" s="2">
        <f t="shared" si="1"/>
        <v>0.52999999996973202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1880.98</v>
      </c>
      <c r="E151" s="1">
        <v>0</v>
      </c>
      <c r="F151" s="1">
        <v>0</v>
      </c>
      <c r="G151" s="2">
        <f t="shared" si="0"/>
        <v>564.29399999999998</v>
      </c>
      <c r="H151" s="2">
        <f t="shared" si="1"/>
        <v>1.999999999998181E-2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23560.34</v>
      </c>
      <c r="D154" s="1">
        <f>'PR-RAS'!E158</f>
        <v>24775.24</v>
      </c>
      <c r="E154" s="1">
        <v>0</v>
      </c>
      <c r="F154" s="1">
        <v>0</v>
      </c>
      <c r="G154" s="2">
        <f t="shared" si="0"/>
        <v>11185.955460000001</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77306.460000000006</v>
      </c>
      <c r="D155" s="1">
        <f>'PR-RAS'!E159</f>
        <v>107393.57</v>
      </c>
      <c r="E155" s="1">
        <v>0</v>
      </c>
      <c r="F155" s="1">
        <v>0</v>
      </c>
      <c r="G155" s="2">
        <f t="shared" si="0"/>
        <v>44982.414400000001</v>
      </c>
      <c r="H155" s="2">
        <f t="shared" si="1"/>
        <v>0.88999999999941792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77306.460000000006</v>
      </c>
      <c r="D157" s="1">
        <f>'PR-RAS'!E161</f>
        <v>107393.57</v>
      </c>
      <c r="E157" s="1">
        <v>0</v>
      </c>
      <c r="F157" s="1">
        <v>0</v>
      </c>
      <c r="G157" s="2">
        <f t="shared" si="0"/>
        <v>45566.601600000002</v>
      </c>
      <c r="H157" s="2">
        <f t="shared" si="1"/>
        <v>0.88999999999941792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1044588.8</v>
      </c>
      <c r="D159" s="1">
        <f>'PR-RAS'!E163</f>
        <v>1116568.1200000001</v>
      </c>
      <c r="E159" s="1">
        <v>0</v>
      </c>
      <c r="F159" s="1">
        <v>0</v>
      </c>
      <c r="G159" s="2">
        <f t="shared" si="0"/>
        <v>517880.55632000003</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56888.43</v>
      </c>
      <c r="D160" s="1">
        <f>'PR-RAS'!E164</f>
        <v>49419.09</v>
      </c>
      <c r="E160" s="1">
        <v>0</v>
      </c>
      <c r="F160" s="1">
        <v>0</v>
      </c>
      <c r="G160" s="2">
        <f t="shared" si="0"/>
        <v>24760.530989999999</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18390</v>
      </c>
      <c r="D161" s="1">
        <f>'PR-RAS'!E165</f>
        <v>12662.21</v>
      </c>
      <c r="E161" s="1">
        <v>0</v>
      </c>
      <c r="F161" s="1">
        <v>0</v>
      </c>
      <c r="G161" s="2">
        <f t="shared" si="0"/>
        <v>6994.3072000000002</v>
      </c>
      <c r="H161" s="2">
        <f t="shared" si="1"/>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14247.05</v>
      </c>
      <c r="D162" s="1">
        <f>'PR-RAS'!E166</f>
        <v>15293.34</v>
      </c>
      <c r="E162" s="1">
        <v>0</v>
      </c>
      <c r="F162" s="1">
        <v>0</v>
      </c>
      <c r="G162" s="2">
        <f t="shared" si="0"/>
        <v>7218.2305299999998</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5771.06</v>
      </c>
      <c r="D163" s="1">
        <f>'PR-RAS'!E167</f>
        <v>1861.95</v>
      </c>
      <c r="E163" s="1">
        <v>0</v>
      </c>
      <c r="F163" s="1">
        <v>0</v>
      </c>
      <c r="G163" s="2">
        <f t="shared" si="0"/>
        <v>1538.1835200000003</v>
      </c>
      <c r="H163" s="2">
        <f t="shared" si="1"/>
        <v>0.1100000000003547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18480.32</v>
      </c>
      <c r="D164" s="1">
        <f>'PR-RAS'!E168</f>
        <v>19601.59</v>
      </c>
      <c r="E164" s="1">
        <v>0</v>
      </c>
      <c r="F164" s="1">
        <v>0</v>
      </c>
      <c r="G164" s="2">
        <f t="shared" si="0"/>
        <v>9402.4105</v>
      </c>
      <c r="H164" s="2">
        <f t="shared" si="1"/>
        <v>0.72999999999956344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145516.84000000003</v>
      </c>
      <c r="D165" s="1">
        <f>'PR-RAS'!E169</f>
        <v>151137.26</v>
      </c>
      <c r="E165" s="1">
        <v>0</v>
      </c>
      <c r="F165" s="1">
        <v>0</v>
      </c>
      <c r="G165" s="2">
        <f t="shared" si="0"/>
        <v>73437.783040000009</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25147.17</v>
      </c>
      <c r="D166" s="1">
        <f>'PR-RAS'!E170</f>
        <v>26859.200000000001</v>
      </c>
      <c r="E166" s="1">
        <v>0</v>
      </c>
      <c r="F166" s="1">
        <v>0</v>
      </c>
      <c r="G166" s="2">
        <f t="shared" si="0"/>
        <v>13012.819050000002</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14140.27</v>
      </c>
      <c r="D167" s="1">
        <f>'PR-RAS'!E171</f>
        <v>15138.56</v>
      </c>
      <c r="E167" s="1">
        <v>0</v>
      </c>
      <c r="F167" s="1">
        <v>0</v>
      </c>
      <c r="G167" s="2">
        <f t="shared" si="0"/>
        <v>7373.2867400000005</v>
      </c>
      <c r="H167" s="2">
        <f t="shared" si="1"/>
        <v>0.71000000000094587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100753.31</v>
      </c>
      <c r="D168" s="1">
        <f>'PR-RAS'!E172</f>
        <v>93922.03</v>
      </c>
      <c r="E168" s="1">
        <v>0</v>
      </c>
      <c r="F168" s="1">
        <v>0</v>
      </c>
      <c r="G168" s="2">
        <f t="shared" si="0"/>
        <v>48195.76079</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1101.79</v>
      </c>
      <c r="D169" s="1">
        <f>'PR-RAS'!E173</f>
        <v>6943.93</v>
      </c>
      <c r="E169" s="1">
        <v>0</v>
      </c>
      <c r="F169" s="1">
        <v>0</v>
      </c>
      <c r="G169" s="2">
        <f t="shared" si="0"/>
        <v>2518.2612000000004</v>
      </c>
      <c r="H169" s="2">
        <f t="shared" si="1"/>
        <v>0.27999999999974534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3507.57</v>
      </c>
      <c r="D170" s="1">
        <f>'PR-RAS'!E174</f>
        <v>7978.72</v>
      </c>
      <c r="E170" s="1">
        <v>0</v>
      </c>
      <c r="F170" s="1">
        <v>0</v>
      </c>
      <c r="G170" s="2">
        <f t="shared" si="0"/>
        <v>3289.5866900000005</v>
      </c>
      <c r="H170" s="2">
        <f t="shared" si="1"/>
        <v>0.70999999999958163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866.73</v>
      </c>
      <c r="D172" s="1">
        <f>'PR-RAS'!E176</f>
        <v>294.82</v>
      </c>
      <c r="E172" s="1">
        <v>0</v>
      </c>
      <c r="F172" s="1">
        <v>0</v>
      </c>
      <c r="G172" s="2">
        <f t="shared" si="0"/>
        <v>249.03926999999999</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744113.75</v>
      </c>
      <c r="D173" s="1">
        <f>'PR-RAS'!E177</f>
        <v>845626.60000000009</v>
      </c>
      <c r="E173" s="1">
        <v>0</v>
      </c>
      <c r="F173" s="1">
        <v>0</v>
      </c>
      <c r="G173" s="2">
        <f t="shared" si="0"/>
        <v>418883.11540000001</v>
      </c>
      <c r="H173" s="2">
        <f t="shared" si="1"/>
        <v>0.64999999990686774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32913.800000000003</v>
      </c>
      <c r="D174" s="1">
        <f>'PR-RAS'!E178</f>
        <v>29078.91</v>
      </c>
      <c r="E174" s="1">
        <v>0</v>
      </c>
      <c r="F174" s="1">
        <v>0</v>
      </c>
      <c r="G174" s="2">
        <f t="shared" si="0"/>
        <v>15755.390259999998</v>
      </c>
      <c r="H174" s="2">
        <f t="shared" si="1"/>
        <v>0.28999999999723514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357381.84</v>
      </c>
      <c r="D175" s="1">
        <f>'PR-RAS'!E179</f>
        <v>419823.75</v>
      </c>
      <c r="E175" s="1">
        <v>0</v>
      </c>
      <c r="F175" s="1">
        <v>0</v>
      </c>
      <c r="G175" s="2">
        <f t="shared" si="0"/>
        <v>208283.10516000001</v>
      </c>
      <c r="H175" s="2">
        <f t="shared" si="1"/>
        <v>0.40999999997438863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22014.63</v>
      </c>
      <c r="D176" s="1">
        <f>'PR-RAS'!E180</f>
        <v>19918.63</v>
      </c>
      <c r="E176" s="1">
        <v>0</v>
      </c>
      <c r="F176" s="1">
        <v>0</v>
      </c>
      <c r="G176" s="2">
        <f t="shared" si="0"/>
        <v>10824.080749999999</v>
      </c>
      <c r="H176" s="2">
        <f t="shared" si="1"/>
        <v>0.73999999999796273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45834.21</v>
      </c>
      <c r="D177" s="1">
        <f>'PR-RAS'!E181</f>
        <v>56785.88</v>
      </c>
      <c r="E177" s="1">
        <v>0</v>
      </c>
      <c r="F177" s="1">
        <v>0</v>
      </c>
      <c r="G177" s="2">
        <f t="shared" si="0"/>
        <v>28055.450719999997</v>
      </c>
      <c r="H177" s="2">
        <f t="shared" si="1"/>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9383.91</v>
      </c>
      <c r="D178" s="1">
        <f>'PR-RAS'!E182</f>
        <v>7239.29</v>
      </c>
      <c r="E178" s="1">
        <v>0</v>
      </c>
      <c r="F178" s="1">
        <v>0</v>
      </c>
      <c r="G178" s="2">
        <f t="shared" si="0"/>
        <v>4223.6607299999996</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2663.69</v>
      </c>
      <c r="D179" s="1">
        <f>'PR-RAS'!E183</f>
        <v>3730.43</v>
      </c>
      <c r="E179" s="1">
        <v>0</v>
      </c>
      <c r="F179" s="1">
        <v>0</v>
      </c>
      <c r="G179" s="2">
        <f t="shared" si="0"/>
        <v>1802.1698999999999</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174071.87</v>
      </c>
      <c r="D180" s="1">
        <f>'PR-RAS'!E184</f>
        <v>192930.92</v>
      </c>
      <c r="E180" s="1">
        <v>0</v>
      </c>
      <c r="F180" s="1">
        <v>0</v>
      </c>
      <c r="G180" s="2">
        <f t="shared" si="0"/>
        <v>100228.13408999999</v>
      </c>
      <c r="H180" s="2">
        <f t="shared" si="1"/>
        <v>0.20999999999185093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14536.76</v>
      </c>
      <c r="D181" s="1">
        <f>'PR-RAS'!E185</f>
        <v>22321.99</v>
      </c>
      <c r="E181" s="1">
        <v>0</v>
      </c>
      <c r="F181" s="1">
        <v>0</v>
      </c>
      <c r="G181" s="2">
        <f t="shared" si="0"/>
        <v>10652.5332</v>
      </c>
      <c r="H181" s="2">
        <f t="shared" si="1"/>
        <v>0.24999999999818101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85313.04</v>
      </c>
      <c r="D182" s="1">
        <f>'PR-RAS'!E186</f>
        <v>93796.800000000003</v>
      </c>
      <c r="E182" s="1">
        <v>0</v>
      </c>
      <c r="F182" s="1">
        <v>0</v>
      </c>
      <c r="G182" s="2">
        <f t="shared" si="0"/>
        <v>49396.101840000003</v>
      </c>
      <c r="H182" s="2">
        <f t="shared" si="1"/>
        <v>0.23999999999068677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453.31</v>
      </c>
      <c r="D183" s="1">
        <f>'PR-RAS'!E187</f>
        <v>0</v>
      </c>
      <c r="E183" s="1">
        <v>0</v>
      </c>
      <c r="F183" s="1">
        <v>0</v>
      </c>
      <c r="G183" s="2">
        <f t="shared" si="0"/>
        <v>82.502420000000001</v>
      </c>
      <c r="H183" s="2">
        <f t="shared" si="1"/>
        <v>0.31000000000000227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97616.47</v>
      </c>
      <c r="D184" s="1">
        <f>'PR-RAS'!E188</f>
        <v>70385.17</v>
      </c>
      <c r="E184" s="1">
        <v>0</v>
      </c>
      <c r="F184" s="1">
        <v>0</v>
      </c>
      <c r="G184" s="2">
        <f t="shared" si="0"/>
        <v>43624.786229999998</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14535.79</v>
      </c>
      <c r="D185" s="1">
        <f>'PR-RAS'!E189</f>
        <v>12757.04</v>
      </c>
      <c r="E185" s="1">
        <v>0</v>
      </c>
      <c r="F185" s="1">
        <v>0</v>
      </c>
      <c r="G185" s="2">
        <f t="shared" si="0"/>
        <v>7369.1760800000002</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13245.3</v>
      </c>
      <c r="D186" s="1">
        <f>'PR-RAS'!E190</f>
        <v>9914.67</v>
      </c>
      <c r="E186" s="1">
        <v>0</v>
      </c>
      <c r="F186" s="1">
        <v>0</v>
      </c>
      <c r="G186" s="2">
        <f t="shared" si="0"/>
        <v>6118.8083999999999</v>
      </c>
      <c r="H186" s="2">
        <f t="shared" si="1"/>
        <v>0.62999999999919964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10132.39</v>
      </c>
      <c r="D187" s="1">
        <f>'PR-RAS'!E191</f>
        <v>10510.49</v>
      </c>
      <c r="E187" s="1">
        <v>0</v>
      </c>
      <c r="F187" s="1">
        <v>0</v>
      </c>
      <c r="G187" s="2">
        <f t="shared" si="0"/>
        <v>5794.52682</v>
      </c>
      <c r="H187" s="2">
        <f t="shared" si="1"/>
        <v>0.87999999999919964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1732.71</v>
      </c>
      <c r="D188" s="1">
        <f>'PR-RAS'!E192</f>
        <v>1341.3</v>
      </c>
      <c r="E188" s="1">
        <v>0</v>
      </c>
      <c r="F188" s="1">
        <v>0</v>
      </c>
      <c r="G188" s="2">
        <f t="shared" si="0"/>
        <v>825.66296999999986</v>
      </c>
      <c r="H188" s="2">
        <f t="shared" si="1"/>
        <v>0.58999999999991815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21408.87</v>
      </c>
      <c r="D189" s="1">
        <f>'PR-RAS'!E193</f>
        <v>738.83</v>
      </c>
      <c r="E189" s="1">
        <v>0</v>
      </c>
      <c r="F189" s="1">
        <v>0</v>
      </c>
      <c r="G189" s="2">
        <f t="shared" si="0"/>
        <v>4302.6676399999997</v>
      </c>
      <c r="H189" s="2">
        <f t="shared" si="1"/>
        <v>0.30000000000097771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125</v>
      </c>
      <c r="D190" s="1">
        <f>'PR-RAS'!E194</f>
        <v>0</v>
      </c>
      <c r="E190" s="1">
        <v>0</v>
      </c>
      <c r="F190" s="1">
        <v>0</v>
      </c>
      <c r="G190" s="2">
        <f t="shared" si="0"/>
        <v>23.625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36436.410000000003</v>
      </c>
      <c r="D191" s="1">
        <f>'PR-RAS'!E195</f>
        <v>35122.839999999997</v>
      </c>
      <c r="E191" s="1">
        <v>0</v>
      </c>
      <c r="F191" s="1">
        <v>0</v>
      </c>
      <c r="G191" s="2">
        <f t="shared" si="0"/>
        <v>20269.597099999999</v>
      </c>
      <c r="H191" s="2">
        <f t="shared" si="1"/>
        <v>0.57000000000698492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17084.64</v>
      </c>
      <c r="D192" s="1">
        <f>'PR-RAS'!E196</f>
        <v>18507.010000000002</v>
      </c>
      <c r="E192" s="1">
        <v>0</v>
      </c>
      <c r="F192" s="1">
        <v>0</v>
      </c>
      <c r="G192" s="2">
        <f t="shared" si="0"/>
        <v>10332.844060000001</v>
      </c>
      <c r="H192" s="2">
        <f t="shared" si="1"/>
        <v>0.37000000000261934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6354.27</v>
      </c>
      <c r="D198" s="1">
        <f>'PR-RAS'!E202</f>
        <v>5313.58</v>
      </c>
      <c r="E198" s="1">
        <v>0</v>
      </c>
      <c r="F198" s="1">
        <v>0</v>
      </c>
      <c r="G198" s="2">
        <f t="shared" si="0"/>
        <v>3345.3417100000001</v>
      </c>
      <c r="H198" s="2">
        <f t="shared" si="1"/>
        <v>0.69000000000050932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6354.27</v>
      </c>
      <c r="D201" s="1">
        <f>'PR-RAS'!E205</f>
        <v>5313.58</v>
      </c>
      <c r="E201" s="1">
        <v>0</v>
      </c>
      <c r="F201" s="1">
        <v>0</v>
      </c>
      <c r="G201" s="2">
        <f t="shared" si="0"/>
        <v>3396.2860000000001</v>
      </c>
      <c r="H201" s="2">
        <f t="shared" si="1"/>
        <v>0.69000000000050932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10730.37</v>
      </c>
      <c r="D206" s="1">
        <f>'PR-RAS'!E210</f>
        <v>13193.43</v>
      </c>
      <c r="E206" s="1">
        <v>0</v>
      </c>
      <c r="F206" s="1">
        <v>0</v>
      </c>
      <c r="G206" s="2">
        <f t="shared" si="0"/>
        <v>7609.03215</v>
      </c>
      <c r="H206" s="2">
        <f t="shared" si="1"/>
        <v>0.80000000000109139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10413.32</v>
      </c>
      <c r="D207" s="1">
        <f>'PR-RAS'!E211</f>
        <v>12649.01</v>
      </c>
      <c r="E207" s="1">
        <v>0</v>
      </c>
      <c r="F207" s="1">
        <v>0</v>
      </c>
      <c r="G207" s="2">
        <f t="shared" si="0"/>
        <v>7356.536039999999</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v>
      </c>
      <c r="D208" s="1">
        <f>'PR-RAS'!E212</f>
        <v>0</v>
      </c>
      <c r="E208" s="1">
        <v>0</v>
      </c>
      <c r="F208" s="1">
        <v>0</v>
      </c>
      <c r="G208" s="2">
        <f t="shared" si="0"/>
        <v>2.07E-2</v>
      </c>
      <c r="H208" s="2">
        <f t="shared" si="1"/>
        <v>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315.62</v>
      </c>
      <c r="D209" s="1">
        <f>'PR-RAS'!E213</f>
        <v>544.41</v>
      </c>
      <c r="E209" s="1">
        <v>0</v>
      </c>
      <c r="F209" s="1">
        <v>0</v>
      </c>
      <c r="G209" s="2">
        <f t="shared" si="0"/>
        <v>292.12351999999998</v>
      </c>
      <c r="H209" s="2">
        <f t="shared" si="1"/>
        <v>0.78999999999996362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1.33</v>
      </c>
      <c r="D210" s="1">
        <f>'PR-RAS'!E214</f>
        <v>0.01</v>
      </c>
      <c r="E210" s="1">
        <v>0</v>
      </c>
      <c r="F210" s="1">
        <v>0</v>
      </c>
      <c r="G210" s="2">
        <f t="shared" si="0"/>
        <v>0.28215000000000001</v>
      </c>
      <c r="H210" s="2">
        <f t="shared" si="1"/>
        <v>0.34000000000000008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652569.29</v>
      </c>
      <c r="D211" s="1">
        <f>'PR-RAS'!E215</f>
        <v>693473.68</v>
      </c>
      <c r="E211" s="1">
        <v>0</v>
      </c>
      <c r="F211" s="1">
        <v>0</v>
      </c>
      <c r="G211" s="2">
        <f t="shared" si="0"/>
        <v>428298.49650000001</v>
      </c>
      <c r="H211" s="2">
        <f t="shared" si="1"/>
        <v>0.60999999998603016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652569.29</v>
      </c>
      <c r="D212" s="1">
        <f>'PR-RAS'!E216</f>
        <v>693473.68</v>
      </c>
      <c r="E212" s="1">
        <v>0</v>
      </c>
      <c r="F212" s="1">
        <v>0</v>
      </c>
      <c r="G212" s="2">
        <f t="shared" si="0"/>
        <v>430338.01315000001</v>
      </c>
      <c r="H212" s="2">
        <f t="shared" si="1"/>
        <v>0.60999999998603016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652569.29</v>
      </c>
      <c r="D214" s="1">
        <f>'PR-RAS'!E218</f>
        <v>693473.68</v>
      </c>
      <c r="E214" s="1">
        <v>0</v>
      </c>
      <c r="F214" s="1">
        <v>0</v>
      </c>
      <c r="G214" s="2">
        <f t="shared" si="0"/>
        <v>434417.04645000002</v>
      </c>
      <c r="H214" s="2">
        <f t="shared" si="1"/>
        <v>0.60999999998603016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49122.73</v>
      </c>
      <c r="D220" s="1">
        <f>'PR-RAS'!E224</f>
        <v>70140.81</v>
      </c>
      <c r="E220" s="1">
        <v>0</v>
      </c>
      <c r="F220" s="1">
        <v>0</v>
      </c>
      <c r="G220" s="2">
        <f t="shared" si="0"/>
        <v>41479.552649999998</v>
      </c>
      <c r="H220" s="2">
        <f t="shared" si="1"/>
        <v>0.45999999999912689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49122.73</v>
      </c>
      <c r="D227" s="1">
        <f>'PR-RAS'!E231</f>
        <v>70140.81</v>
      </c>
      <c r="E227" s="1">
        <v>0</v>
      </c>
      <c r="F227" s="1">
        <v>0</v>
      </c>
      <c r="G227" s="2">
        <f t="shared" si="0"/>
        <v>42805.383099999999</v>
      </c>
      <c r="H227" s="2">
        <f t="shared" si="1"/>
        <v>0.45999999999912689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49122.73</v>
      </c>
      <c r="D228" s="1">
        <f>'PR-RAS'!E232</f>
        <v>70140.81</v>
      </c>
      <c r="E228" s="1">
        <v>0</v>
      </c>
      <c r="F228" s="1">
        <v>0</v>
      </c>
      <c r="G228" s="2">
        <f t="shared" si="0"/>
        <v>42994.787450000003</v>
      </c>
      <c r="H228" s="2">
        <f t="shared" si="1"/>
        <v>0.45999999999912689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169206.62</v>
      </c>
      <c r="D248" s="1">
        <f>'PR-RAS'!E252</f>
        <v>190329.24000000002</v>
      </c>
      <c r="E248" s="1">
        <v>0</v>
      </c>
      <c r="F248" s="1">
        <v>0</v>
      </c>
      <c r="G248" s="2">
        <f t="shared" si="0"/>
        <v>135816.67970000001</v>
      </c>
      <c r="H248" s="2">
        <f t="shared" si="1"/>
        <v>0.62000000002444722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169206.62</v>
      </c>
      <c r="D255" s="1">
        <f>'PR-RAS'!E259</f>
        <v>190329.24000000002</v>
      </c>
      <c r="E255" s="1">
        <v>0</v>
      </c>
      <c r="F255" s="1">
        <v>0</v>
      </c>
      <c r="G255" s="2">
        <f t="shared" si="0"/>
        <v>139665.73540000003</v>
      </c>
      <c r="H255" s="2">
        <f t="shared" si="1"/>
        <v>0.62000000002444722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137255.59</v>
      </c>
      <c r="D256" s="1">
        <f>'PR-RAS'!E260</f>
        <v>155760.4</v>
      </c>
      <c r="E256" s="1">
        <v>0</v>
      </c>
      <c r="F256" s="1">
        <v>0</v>
      </c>
      <c r="G256" s="2">
        <f t="shared" si="0"/>
        <v>114437.97945</v>
      </c>
      <c r="H256" s="2">
        <f t="shared" si="1"/>
        <v>0.80999999999767169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28159.38</v>
      </c>
      <c r="D257" s="1">
        <f>'PR-RAS'!E261</f>
        <v>29675.360000000001</v>
      </c>
      <c r="E257" s="1">
        <v>0</v>
      </c>
      <c r="F257" s="1">
        <v>0</v>
      </c>
      <c r="G257" s="2">
        <f t="shared" si="0"/>
        <v>22402.585600000002</v>
      </c>
      <c r="H257" s="2">
        <f t="shared" si="1"/>
        <v>0.74000000000160071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3791.65</v>
      </c>
      <c r="D258" s="1">
        <f>'PR-RAS'!E262</f>
        <v>4893.4799999999996</v>
      </c>
      <c r="E258" s="1">
        <v>0</v>
      </c>
      <c r="F258" s="1">
        <v>0</v>
      </c>
      <c r="G258" s="2">
        <f t="shared" si="0"/>
        <v>3489.7027699999999</v>
      </c>
      <c r="H258" s="2">
        <f t="shared" si="1"/>
        <v>0.82999999999947249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384033.69</v>
      </c>
      <c r="D259" s="1">
        <f>'PR-RAS'!E263</f>
        <v>493460.27999999997</v>
      </c>
      <c r="E259" s="1">
        <v>0</v>
      </c>
      <c r="F259" s="1">
        <v>0</v>
      </c>
      <c r="G259" s="2">
        <f t="shared" si="0"/>
        <v>353706.19650000002</v>
      </c>
      <c r="H259" s="2">
        <f t="shared" si="1"/>
        <v>0.58999999996740371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358581.45</v>
      </c>
      <c r="D260" s="1">
        <f>'PR-RAS'!E264</f>
        <v>391989.57</v>
      </c>
      <c r="E260" s="1">
        <v>0</v>
      </c>
      <c r="F260" s="1">
        <v>0</v>
      </c>
      <c r="G260" s="2">
        <f t="shared" si="0"/>
        <v>295923.19281000004</v>
      </c>
      <c r="H260" s="2">
        <f t="shared" si="1"/>
        <v>0.88000000000465661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358581.45</v>
      </c>
      <c r="D261" s="1">
        <f>'PR-RAS'!E265</f>
        <v>391989.57</v>
      </c>
      <c r="E261" s="1">
        <v>0</v>
      </c>
      <c r="F261" s="1">
        <v>0</v>
      </c>
      <c r="G261" s="2">
        <f t="shared" si="0"/>
        <v>297065.75340000005</v>
      </c>
      <c r="H261" s="2">
        <f t="shared" si="1"/>
        <v>0.88000000000465661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6100</v>
      </c>
      <c r="D264" s="1">
        <f>'PR-RAS'!E268</f>
        <v>46061.16</v>
      </c>
      <c r="E264" s="1">
        <v>0</v>
      </c>
      <c r="F264" s="1">
        <v>0</v>
      </c>
      <c r="G264" s="2">
        <f t="shared" si="0"/>
        <v>25832.470160000004</v>
      </c>
      <c r="H264" s="2">
        <f t="shared" si="1"/>
        <v>0.16000000000349246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6100</v>
      </c>
      <c r="D265" s="1">
        <f>'PR-RAS'!E269</f>
        <v>46061.16</v>
      </c>
      <c r="E265" s="1">
        <v>0</v>
      </c>
      <c r="F265" s="1">
        <v>0</v>
      </c>
      <c r="G265" s="2">
        <f t="shared" ref="G265:G521" si="8">(B265/1000)*(C265*1+D265*2)</f>
        <v>25930.692480000002</v>
      </c>
      <c r="H265" s="2">
        <f t="shared" ref="H265:H521" si="9">ABS(C265-ROUND(C265,0))+ABS(D265-ROUND(D265,0))</f>
        <v>0.16000000000349246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19352.240000000002</v>
      </c>
      <c r="D275" s="1">
        <f>'PR-RAS'!E279</f>
        <v>55409.55</v>
      </c>
      <c r="E275" s="1">
        <v>0</v>
      </c>
      <c r="F275" s="1">
        <v>0</v>
      </c>
      <c r="G275" s="2">
        <f t="shared" si="8"/>
        <v>35666.947160000003</v>
      </c>
      <c r="H275" s="2">
        <f t="shared" si="9"/>
        <v>0.68999999999869033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19352.240000000002</v>
      </c>
      <c r="D276" s="1">
        <f>'PR-RAS'!E280</f>
        <v>55409.55</v>
      </c>
      <c r="E276" s="1">
        <v>0</v>
      </c>
      <c r="F276" s="1">
        <v>0</v>
      </c>
      <c r="G276" s="2">
        <f t="shared" si="8"/>
        <v>35797.118500000004</v>
      </c>
      <c r="H276" s="2">
        <f t="shared" si="9"/>
        <v>0.68999999999869033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2893513.91</v>
      </c>
      <c r="D285" s="1">
        <f>'PR-RAS'!E289</f>
        <v>3363794.12</v>
      </c>
      <c r="E285" s="1">
        <v>0</v>
      </c>
      <c r="F285" s="1">
        <v>0</v>
      </c>
      <c r="G285" s="2">
        <f t="shared" si="8"/>
        <v>2732393.0105999997</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1560347.5199999996</v>
      </c>
      <c r="D286" s="1">
        <f>'PR-RAS'!E290</f>
        <v>1576715.3200000003</v>
      </c>
      <c r="E286" s="1">
        <v>0</v>
      </c>
      <c r="F286" s="1">
        <v>0</v>
      </c>
      <c r="G286" s="2">
        <f t="shared" si="8"/>
        <v>1343426.7755999998</v>
      </c>
      <c r="H286" s="2">
        <f t="shared" si="9"/>
        <v>0.80000000074505806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461143.32</v>
      </c>
      <c r="D288" s="1">
        <f>'PR-RAS'!E292</f>
        <v>928713.14</v>
      </c>
      <c r="E288" s="1">
        <v>0</v>
      </c>
      <c r="F288" s="1">
        <v>0</v>
      </c>
      <c r="G288" s="2">
        <f t="shared" si="8"/>
        <v>665429.47519999999</v>
      </c>
      <c r="H288" s="2">
        <f t="shared" si="9"/>
        <v>0.46000000002095476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266055.67</v>
      </c>
      <c r="D290" s="1">
        <f>'PR-RAS'!E294</f>
        <v>216145.12</v>
      </c>
      <c r="E290" s="1">
        <v>0</v>
      </c>
      <c r="F290" s="1">
        <v>0</v>
      </c>
      <c r="G290" s="2">
        <f t="shared" si="8"/>
        <v>201821.96798999998</v>
      </c>
      <c r="H290" s="2">
        <f t="shared" si="9"/>
        <v>0.45000000001164153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58313.96</v>
      </c>
      <c r="D293" s="1">
        <f>'PR-RAS'!E298</f>
        <v>315589.34000000003</v>
      </c>
      <c r="E293" s="1">
        <v>0</v>
      </c>
      <c r="F293" s="1">
        <v>0</v>
      </c>
      <c r="G293" s="2">
        <f t="shared" si="8"/>
        <v>201331.85087999998</v>
      </c>
      <c r="H293" s="2">
        <f t="shared" si="9"/>
        <v>0.38000000002648449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54390</v>
      </c>
      <c r="D294" s="1">
        <f>'PR-RAS'!E299</f>
        <v>0</v>
      </c>
      <c r="E294" s="1">
        <v>0</v>
      </c>
      <c r="F294" s="1">
        <v>0</v>
      </c>
      <c r="G294" s="2">
        <f t="shared" si="8"/>
        <v>15936.269999999999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54390</v>
      </c>
      <c r="D295" s="1">
        <f>'PR-RAS'!E300</f>
        <v>0</v>
      </c>
      <c r="E295" s="1">
        <v>0</v>
      </c>
      <c r="F295" s="1">
        <v>0</v>
      </c>
      <c r="G295" s="2">
        <f t="shared" si="8"/>
        <v>15990.66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54390</v>
      </c>
      <c r="D296" s="1">
        <f>'PR-RAS'!E301</f>
        <v>0</v>
      </c>
      <c r="E296" s="1">
        <v>0</v>
      </c>
      <c r="F296" s="1">
        <v>0</v>
      </c>
      <c r="G296" s="2">
        <f t="shared" si="8"/>
        <v>16045.05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3923.96</v>
      </c>
      <c r="D306" s="1">
        <f>'PR-RAS'!E311</f>
        <v>315589.34000000003</v>
      </c>
      <c r="E306" s="1">
        <v>0</v>
      </c>
      <c r="F306" s="1">
        <v>0</v>
      </c>
      <c r="G306" s="2">
        <f t="shared" si="8"/>
        <v>193706.3052</v>
      </c>
      <c r="H306" s="2">
        <f t="shared" si="9"/>
        <v>0.38000000002557499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3923.96</v>
      </c>
      <c r="D307" s="1">
        <f>'PR-RAS'!E312</f>
        <v>315589.34000000003</v>
      </c>
      <c r="E307" s="1">
        <v>0</v>
      </c>
      <c r="F307" s="1">
        <v>0</v>
      </c>
      <c r="G307" s="2">
        <f t="shared" si="8"/>
        <v>194341.40784</v>
      </c>
      <c r="H307" s="2">
        <f t="shared" si="9"/>
        <v>0.38000000002557499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3923.96</v>
      </c>
      <c r="D309" s="1">
        <f>'PR-RAS'!E314</f>
        <v>315589.34000000003</v>
      </c>
      <c r="E309" s="1">
        <v>0</v>
      </c>
      <c r="F309" s="1">
        <v>0</v>
      </c>
      <c r="G309" s="2">
        <f t="shared" si="8"/>
        <v>195611.61311999999</v>
      </c>
      <c r="H309" s="2">
        <f t="shared" si="9"/>
        <v>0.38000000002557499</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1032782.1900000001</v>
      </c>
      <c r="D345" s="1">
        <f>'PR-RAS'!E350</f>
        <v>1879226.8899999997</v>
      </c>
      <c r="E345" s="1">
        <v>0</v>
      </c>
      <c r="F345" s="1">
        <v>0</v>
      </c>
      <c r="G345" s="2">
        <f t="shared" si="8"/>
        <v>1648185.1736799998</v>
      </c>
      <c r="H345" s="2">
        <f t="shared" si="9"/>
        <v>0.30000000039581209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64580.450000000004</v>
      </c>
      <c r="D346" s="1">
        <f>'PR-RAS'!E351</f>
        <v>240032.15</v>
      </c>
      <c r="E346" s="1">
        <v>0</v>
      </c>
      <c r="F346" s="1">
        <v>0</v>
      </c>
      <c r="G346" s="2">
        <f t="shared" si="8"/>
        <v>187902.43874999997</v>
      </c>
      <c r="H346" s="2">
        <f t="shared" si="9"/>
        <v>0.59999999999854481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59236.55</v>
      </c>
      <c r="D347" s="1">
        <f>'PR-RAS'!E352</f>
        <v>189148.9</v>
      </c>
      <c r="E347" s="1">
        <v>0</v>
      </c>
      <c r="F347" s="1">
        <v>0</v>
      </c>
      <c r="G347" s="2">
        <f t="shared" si="8"/>
        <v>151386.88509999998</v>
      </c>
      <c r="H347" s="2">
        <f t="shared" si="9"/>
        <v>0.55000000000291038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59236.55</v>
      </c>
      <c r="D348" s="1">
        <f>'PR-RAS'!E353</f>
        <v>189148.9</v>
      </c>
      <c r="E348" s="1">
        <v>0</v>
      </c>
      <c r="F348" s="1">
        <v>0</v>
      </c>
      <c r="G348" s="2">
        <f t="shared" si="8"/>
        <v>151824.41944999999</v>
      </c>
      <c r="H348" s="2">
        <f t="shared" si="9"/>
        <v>0.55000000000291038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5343.9</v>
      </c>
      <c r="D351" s="1">
        <f>'PR-RAS'!E356</f>
        <v>50883.25</v>
      </c>
      <c r="E351" s="1">
        <v>0</v>
      </c>
      <c r="F351" s="1">
        <v>0</v>
      </c>
      <c r="G351" s="2">
        <f t="shared" si="8"/>
        <v>37488.639999999992</v>
      </c>
      <c r="H351" s="2">
        <f t="shared" si="9"/>
        <v>0.3500000000003638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2793.9</v>
      </c>
      <c r="D354" s="1">
        <f>'PR-RAS'!E359</f>
        <v>4369.5</v>
      </c>
      <c r="E354" s="1">
        <v>0</v>
      </c>
      <c r="F354" s="1">
        <v>0</v>
      </c>
      <c r="G354" s="2">
        <f t="shared" si="8"/>
        <v>4071.1136999999994</v>
      </c>
      <c r="H354" s="2">
        <f t="shared" si="9"/>
        <v>0.59999999999990905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2550</v>
      </c>
      <c r="D355" s="1">
        <f>'PR-RAS'!E360</f>
        <v>46513.75</v>
      </c>
      <c r="E355" s="1">
        <v>0</v>
      </c>
      <c r="F355" s="1">
        <v>0</v>
      </c>
      <c r="G355" s="2">
        <f t="shared" si="8"/>
        <v>33834.434999999998</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962721.74000000011</v>
      </c>
      <c r="D358" s="1">
        <f>'PR-RAS'!E363</f>
        <v>1620132.2399999998</v>
      </c>
      <c r="E358" s="1">
        <v>0</v>
      </c>
      <c r="F358" s="1">
        <v>0</v>
      </c>
      <c r="G358" s="2">
        <f t="shared" si="8"/>
        <v>1500466.0805399998</v>
      </c>
      <c r="H358" s="2">
        <f t="shared" si="9"/>
        <v>0.49999999965075403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791660.64</v>
      </c>
      <c r="D359" s="1">
        <f>'PR-RAS'!E364</f>
        <v>1273454.1399999999</v>
      </c>
      <c r="E359" s="1">
        <v>0</v>
      </c>
      <c r="F359" s="1">
        <v>0</v>
      </c>
      <c r="G359" s="2">
        <f t="shared" si="8"/>
        <v>1195207.6733599999</v>
      </c>
      <c r="H359" s="2">
        <f t="shared" si="9"/>
        <v>0.49999999988358468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11250</v>
      </c>
      <c r="E360" s="1">
        <v>0</v>
      </c>
      <c r="F360" s="1">
        <v>0</v>
      </c>
      <c r="G360" s="2">
        <f t="shared" si="8"/>
        <v>8077.5</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247907.28</v>
      </c>
      <c r="D361" s="1">
        <f>'PR-RAS'!E366</f>
        <v>310070.32</v>
      </c>
      <c r="E361" s="1">
        <v>0</v>
      </c>
      <c r="F361" s="1">
        <v>0</v>
      </c>
      <c r="G361" s="2">
        <f t="shared" si="8"/>
        <v>312497.2512</v>
      </c>
      <c r="H361" s="2">
        <f t="shared" si="9"/>
        <v>0.60000000000582077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16487.34</v>
      </c>
      <c r="D362" s="1">
        <f>'PR-RAS'!E367</f>
        <v>104299.38</v>
      </c>
      <c r="E362" s="1">
        <v>0</v>
      </c>
      <c r="F362" s="1">
        <v>0</v>
      </c>
      <c r="G362" s="2">
        <f t="shared" si="8"/>
        <v>81256.0821</v>
      </c>
      <c r="H362" s="2">
        <f t="shared" si="9"/>
        <v>0.72000000000480213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527266.02</v>
      </c>
      <c r="D363" s="1">
        <f>'PR-RAS'!E368</f>
        <v>847834.44</v>
      </c>
      <c r="E363" s="1">
        <v>0</v>
      </c>
      <c r="F363" s="1">
        <v>0</v>
      </c>
      <c r="G363" s="2">
        <f t="shared" si="8"/>
        <v>804702.43379999988</v>
      </c>
      <c r="H363" s="2">
        <f t="shared" si="9"/>
        <v>0.4599999999627471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43723.8</v>
      </c>
      <c r="D364" s="1">
        <f>'PR-RAS'!E369</f>
        <v>289313.87</v>
      </c>
      <c r="E364" s="1">
        <v>0</v>
      </c>
      <c r="F364" s="1">
        <v>0</v>
      </c>
      <c r="G364" s="2">
        <f t="shared" si="8"/>
        <v>225913.60902</v>
      </c>
      <c r="H364" s="2">
        <f t="shared" si="9"/>
        <v>0.33000000000174623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1413.87</v>
      </c>
      <c r="D365" s="1">
        <f>'PR-RAS'!E370</f>
        <v>13806.88</v>
      </c>
      <c r="E365" s="1">
        <v>0</v>
      </c>
      <c r="F365" s="1">
        <v>0</v>
      </c>
      <c r="G365" s="2">
        <f t="shared" si="8"/>
        <v>10566.057319999998</v>
      </c>
      <c r="H365" s="2">
        <f t="shared" si="9"/>
        <v>0.25000000000090949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2969.67</v>
      </c>
      <c r="D366" s="1">
        <f>'PR-RAS'!E371</f>
        <v>0</v>
      </c>
      <c r="E366" s="1">
        <v>0</v>
      </c>
      <c r="F366" s="1">
        <v>0</v>
      </c>
      <c r="G366" s="2">
        <f t="shared" si="8"/>
        <v>1083.9295500000001</v>
      </c>
      <c r="H366" s="2">
        <f t="shared" si="9"/>
        <v>0.32999999999992724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950</v>
      </c>
      <c r="D367" s="1">
        <f>'PR-RAS'!E372</f>
        <v>1520</v>
      </c>
      <c r="E367" s="1">
        <v>0</v>
      </c>
      <c r="F367" s="1">
        <v>0</v>
      </c>
      <c r="G367" s="2">
        <f t="shared" si="8"/>
        <v>1460.34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13218.75</v>
      </c>
      <c r="E369" s="1">
        <v>0</v>
      </c>
      <c r="F369" s="1">
        <v>0</v>
      </c>
      <c r="G369" s="2">
        <f t="shared" si="8"/>
        <v>9729</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38390.26</v>
      </c>
      <c r="D371" s="1">
        <f>'PR-RAS'!E376</f>
        <v>260768.24</v>
      </c>
      <c r="E371" s="1">
        <v>0</v>
      </c>
      <c r="F371" s="1">
        <v>0</v>
      </c>
      <c r="G371" s="2">
        <f t="shared" si="8"/>
        <v>207172.89379999999</v>
      </c>
      <c r="H371" s="2">
        <f t="shared" si="9"/>
        <v>0.49999999999272404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127337.3</v>
      </c>
      <c r="D386" s="1">
        <f>'PR-RAS'!E391</f>
        <v>57364.23</v>
      </c>
      <c r="E386" s="1">
        <v>0</v>
      </c>
      <c r="F386" s="1">
        <v>0</v>
      </c>
      <c r="G386" s="2">
        <f t="shared" si="8"/>
        <v>93195.317600000009</v>
      </c>
      <c r="H386" s="2">
        <f t="shared" si="9"/>
        <v>0.5300000000061118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24926.91</v>
      </c>
      <c r="D389" s="1">
        <f>'PR-RAS'!E394</f>
        <v>19687.5</v>
      </c>
      <c r="E389" s="1">
        <v>0</v>
      </c>
      <c r="F389" s="1">
        <v>0</v>
      </c>
      <c r="G389" s="2">
        <f t="shared" si="8"/>
        <v>24949.141080000001</v>
      </c>
      <c r="H389" s="2">
        <f t="shared" si="9"/>
        <v>0.59000000000014552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102410.39</v>
      </c>
      <c r="D390" s="1">
        <f>'PR-RAS'!E395</f>
        <v>37676.730000000003</v>
      </c>
      <c r="E390" s="1">
        <v>0</v>
      </c>
      <c r="F390" s="1">
        <v>0</v>
      </c>
      <c r="G390" s="2">
        <f t="shared" si="8"/>
        <v>69150.137650000004</v>
      </c>
      <c r="H390" s="2">
        <f t="shared" si="9"/>
        <v>0.6599999999962165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5480</v>
      </c>
      <c r="D397" s="1">
        <f>'PR-RAS'!E402</f>
        <v>19062.5</v>
      </c>
      <c r="E397" s="1">
        <v>0</v>
      </c>
      <c r="F397" s="1">
        <v>0</v>
      </c>
      <c r="G397" s="2">
        <f t="shared" si="8"/>
        <v>17267.580000000002</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4200</v>
      </c>
      <c r="D398" s="1">
        <f>'PR-RAS'!E403</f>
        <v>16562.5</v>
      </c>
      <c r="E398" s="1">
        <v>0</v>
      </c>
      <c r="F398" s="1">
        <v>0</v>
      </c>
      <c r="G398" s="2">
        <f t="shared" si="8"/>
        <v>14818.025000000001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1280</v>
      </c>
      <c r="D401" s="1">
        <f>'PR-RAS'!E406</f>
        <v>2500</v>
      </c>
      <c r="E401" s="1">
        <v>0</v>
      </c>
      <c r="F401" s="1">
        <v>0</v>
      </c>
      <c r="G401" s="2">
        <f t="shared" si="8"/>
        <v>2512</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974468.2300000001</v>
      </c>
      <c r="D403" s="1">
        <f>'PR-RAS'!E408</f>
        <v>1563637.5499999996</v>
      </c>
      <c r="E403" s="1">
        <v>0</v>
      </c>
      <c r="F403" s="1">
        <v>0</v>
      </c>
      <c r="G403" s="2">
        <f t="shared" si="8"/>
        <v>1648900.8186599996</v>
      </c>
      <c r="H403" s="2">
        <f t="shared" si="9"/>
        <v>0.68000000051688403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128053.01</v>
      </c>
      <c r="D405" s="1">
        <f>'PR-RAS'!E410</f>
        <v>761394.33</v>
      </c>
      <c r="E405" s="1">
        <v>0</v>
      </c>
      <c r="F405" s="1">
        <v>0</v>
      </c>
      <c r="G405" s="2">
        <f t="shared" si="8"/>
        <v>666940.03468000004</v>
      </c>
      <c r="H405" s="2">
        <f t="shared" si="9"/>
        <v>0.33999999995285179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4512175.3899999997</v>
      </c>
      <c r="D407" s="1">
        <f>'PR-RAS'!E412</f>
        <v>5256098.78</v>
      </c>
      <c r="E407" s="1">
        <v>0</v>
      </c>
      <c r="F407" s="1">
        <v>0</v>
      </c>
      <c r="G407" s="2">
        <f t="shared" si="8"/>
        <v>6099895.4177000001</v>
      </c>
      <c r="H407" s="2">
        <f t="shared" si="9"/>
        <v>0.60999999940395355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3926296.1</v>
      </c>
      <c r="D408" s="1">
        <f>'PR-RAS'!E413</f>
        <v>5243021.01</v>
      </c>
      <c r="E408" s="1">
        <v>0</v>
      </c>
      <c r="F408" s="1">
        <v>0</v>
      </c>
      <c r="G408" s="2">
        <f t="shared" si="8"/>
        <v>5865821.614839999</v>
      </c>
      <c r="H408" s="2">
        <f t="shared" si="9"/>
        <v>0.10999999986961484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585879.28999999957</v>
      </c>
      <c r="D409" s="1">
        <f>'PR-RAS'!E414</f>
        <v>13077.770000000484</v>
      </c>
      <c r="E409" s="1">
        <v>0</v>
      </c>
      <c r="F409" s="1">
        <v>0</v>
      </c>
      <c r="G409" s="2">
        <f t="shared" si="8"/>
        <v>249710.21064000021</v>
      </c>
      <c r="H409" s="2">
        <f t="shared" si="9"/>
        <v>0.51999999908730388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333090.31</v>
      </c>
      <c r="D411" s="1">
        <f>'PR-RAS'!E416</f>
        <v>167318.81000000006</v>
      </c>
      <c r="E411" s="1">
        <v>0</v>
      </c>
      <c r="F411" s="1">
        <v>0</v>
      </c>
      <c r="G411" s="2">
        <f t="shared" si="8"/>
        <v>273768.45130000007</v>
      </c>
      <c r="H411" s="2">
        <f t="shared" si="9"/>
        <v>0.49999999994179234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266055.67</v>
      </c>
      <c r="D413" s="1">
        <f>'PR-RAS'!E418</f>
        <v>216145.12</v>
      </c>
      <c r="E413" s="1">
        <v>0</v>
      </c>
      <c r="F413" s="1">
        <v>0</v>
      </c>
      <c r="G413" s="2">
        <f t="shared" si="8"/>
        <v>287718.51491999993</v>
      </c>
      <c r="H413" s="2">
        <f t="shared" si="9"/>
        <v>0.45000000001164153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39733.360000000001</v>
      </c>
      <c r="D414" s="1">
        <f>'PR-RAS'!E420</f>
        <v>623880.64</v>
      </c>
      <c r="E414" s="1">
        <v>0</v>
      </c>
      <c r="F414" s="1">
        <v>0</v>
      </c>
      <c r="G414" s="2">
        <f t="shared" si="8"/>
        <v>531735.28632000007</v>
      </c>
      <c r="H414" s="2">
        <f t="shared" si="9"/>
        <v>0.71999999998661224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39733.360000000001</v>
      </c>
      <c r="D478" s="1">
        <f>'PR-RAS'!E484</f>
        <v>623880.64</v>
      </c>
      <c r="E478" s="1">
        <v>0</v>
      </c>
      <c r="F478" s="1">
        <v>0</v>
      </c>
      <c r="G478" s="2">
        <f t="shared" si="8"/>
        <v>614134.94328000001</v>
      </c>
      <c r="H478" s="2">
        <f t="shared" si="9"/>
        <v>0.71999999998661224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39733.360000000001</v>
      </c>
      <c r="D489" s="1">
        <f>'PR-RAS'!E495</f>
        <v>623880.64</v>
      </c>
      <c r="E489" s="1">
        <v>0</v>
      </c>
      <c r="F489" s="1">
        <v>0</v>
      </c>
      <c r="G489" s="2">
        <f t="shared" si="8"/>
        <v>628297.38432000007</v>
      </c>
      <c r="H489" s="2">
        <f t="shared" si="9"/>
        <v>0.71999999998661224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39733.360000000001</v>
      </c>
      <c r="D490" s="1">
        <f>'PR-RAS'!E496</f>
        <v>623880.64</v>
      </c>
      <c r="E490" s="1">
        <v>0</v>
      </c>
      <c r="F490" s="1">
        <v>0</v>
      </c>
      <c r="G490" s="2">
        <f t="shared" si="8"/>
        <v>629584.87896</v>
      </c>
      <c r="H490" s="2">
        <f t="shared" si="9"/>
        <v>0.71999999998661224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10068.25</v>
      </c>
      <c r="D522" s="1">
        <f>'PR-RAS'!E528</f>
        <v>14615.73</v>
      </c>
      <c r="E522" s="1">
        <v>0</v>
      </c>
      <c r="F522" s="1">
        <v>0</v>
      </c>
      <c r="G522" s="2">
        <f t="shared" ref="G522:G809" si="10">(B522/1000)*(C522*1+D522*2)</f>
        <v>20475.14891</v>
      </c>
      <c r="H522" s="2">
        <f t="shared" ref="H522:H809" si="11">ABS(C522-ROUND(C522,0))+ABS(D522-ROUND(D522,0))</f>
        <v>0.52000000000043656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10068.25</v>
      </c>
      <c r="D587" s="1">
        <f>'PR-RAS'!E593</f>
        <v>14615.73</v>
      </c>
      <c r="E587" s="1">
        <v>0</v>
      </c>
      <c r="F587" s="1">
        <v>0</v>
      </c>
      <c r="G587" s="2">
        <f t="shared" si="10"/>
        <v>23029.63006</v>
      </c>
      <c r="H587" s="2">
        <f t="shared" si="11"/>
        <v>0.52000000000043656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10068.25</v>
      </c>
      <c r="D599" s="1">
        <f>'PR-RAS'!E605</f>
        <v>14615.73</v>
      </c>
      <c r="E599" s="1">
        <v>0</v>
      </c>
      <c r="F599" s="1">
        <v>0</v>
      </c>
      <c r="G599" s="2">
        <f t="shared" si="10"/>
        <v>23501.226579999999</v>
      </c>
      <c r="H599" s="2">
        <f t="shared" si="11"/>
        <v>0.52000000000043656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10068.25</v>
      </c>
      <c r="D600" s="1">
        <f>'PR-RAS'!E606</f>
        <v>14615.73</v>
      </c>
      <c r="E600" s="1">
        <v>0</v>
      </c>
      <c r="F600" s="1">
        <v>0</v>
      </c>
      <c r="G600" s="2">
        <f t="shared" si="10"/>
        <v>23540.526289999998</v>
      </c>
      <c r="H600" s="2">
        <f t="shared" si="11"/>
        <v>0.52000000000043656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29665.11</v>
      </c>
      <c r="D629" s="1">
        <f>'PR-RAS'!E635</f>
        <v>609264.91</v>
      </c>
      <c r="E629" s="1">
        <v>0</v>
      </c>
      <c r="F629" s="1">
        <v>0</v>
      </c>
      <c r="G629" s="2">
        <f t="shared" si="10"/>
        <v>783866.41604000016</v>
      </c>
      <c r="H629" s="2">
        <f t="shared" si="11"/>
        <v>0.19999999996798579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29665.11</v>
      </c>
      <c r="E631" s="1">
        <v>0</v>
      </c>
      <c r="F631" s="1">
        <v>0</v>
      </c>
      <c r="G631" s="2">
        <f t="shared" si="10"/>
        <v>37378.0386</v>
      </c>
      <c r="H631" s="2">
        <f t="shared" si="11"/>
        <v>0.11000000000058208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4551908.75</v>
      </c>
      <c r="D633" s="1">
        <f>'PR-RAS'!E639</f>
        <v>5879979.4199999999</v>
      </c>
      <c r="E633" s="1">
        <v>0</v>
      </c>
      <c r="F633" s="1">
        <v>0</v>
      </c>
      <c r="G633" s="2">
        <f t="shared" si="10"/>
        <v>10309100.316880001</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3936364.35</v>
      </c>
      <c r="D634" s="1">
        <f>'PR-RAS'!E640</f>
        <v>5257636.74</v>
      </c>
      <c r="E634" s="1">
        <v>0</v>
      </c>
      <c r="F634" s="1">
        <v>0</v>
      </c>
      <c r="G634" s="2">
        <f t="shared" si="10"/>
        <v>9147886.74639</v>
      </c>
      <c r="H634" s="2">
        <f t="shared" si="11"/>
        <v>0.60999999986961484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615544.39999999991</v>
      </c>
      <c r="D635" s="1">
        <f>'PR-RAS'!E641</f>
        <v>622342.6799999997</v>
      </c>
      <c r="E635" s="1">
        <v>0</v>
      </c>
      <c r="F635" s="1">
        <v>0</v>
      </c>
      <c r="G635" s="2">
        <f t="shared" si="10"/>
        <v>1179385.6678399995</v>
      </c>
      <c r="H635" s="2">
        <f t="shared" si="11"/>
        <v>0.72000000020489097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333090.31</v>
      </c>
      <c r="D637" s="1">
        <f>'PR-RAS'!E643</f>
        <v>196983.92000000004</v>
      </c>
      <c r="E637" s="1">
        <v>0</v>
      </c>
      <c r="F637" s="1">
        <v>0</v>
      </c>
      <c r="G637" s="2">
        <f t="shared" si="10"/>
        <v>462408.98340000008</v>
      </c>
      <c r="H637" s="2">
        <f t="shared" si="11"/>
        <v>0.38999999995576218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948634.71</v>
      </c>
      <c r="D639" s="1">
        <f>'PR-RAS'!E645</f>
        <v>819326.59999999974</v>
      </c>
      <c r="E639" s="1">
        <v>0</v>
      </c>
      <c r="F639" s="1">
        <v>0</v>
      </c>
      <c r="G639" s="2">
        <f t="shared" si="10"/>
        <v>1650689.6865799995</v>
      </c>
      <c r="H639" s="2">
        <f t="shared" si="11"/>
        <v>0.69000000029336661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51378.37</v>
      </c>
      <c r="D641" s="1">
        <f>'PR-RAS'!E647</f>
        <v>2356.83</v>
      </c>
      <c r="E641" s="1">
        <v>0</v>
      </c>
      <c r="F641" s="1">
        <v>0</v>
      </c>
      <c r="G641" s="2">
        <f t="shared" si="10"/>
        <v>35898.8992</v>
      </c>
      <c r="H641" s="2">
        <f t="shared" si="11"/>
        <v>0.5400000000026921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257519.55</v>
      </c>
      <c r="D642" s="1">
        <f>'PR-RAS'!E649</f>
        <v>582632.74</v>
      </c>
      <c r="E642" s="1">
        <v>0</v>
      </c>
      <c r="F642" s="1">
        <v>0</v>
      </c>
      <c r="G642" s="2">
        <f t="shared" si="10"/>
        <v>912005.20423000003</v>
      </c>
      <c r="H642" s="2">
        <f t="shared" si="11"/>
        <v>0.71000000002095476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5520086.7300000004</v>
      </c>
      <c r="D643" s="1">
        <f>'PR-RAS'!E650</f>
        <v>6275538.75</v>
      </c>
      <c r="E643" s="1">
        <v>0</v>
      </c>
      <c r="F643" s="1">
        <v>0</v>
      </c>
      <c r="G643" s="2">
        <f t="shared" si="10"/>
        <v>11601687.435660001</v>
      </c>
      <c r="H643" s="2">
        <f t="shared" si="11"/>
        <v>0.51999999955296516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5194973.54</v>
      </c>
      <c r="D644" s="1">
        <f>'PR-RAS'!E651</f>
        <v>6099979.9299999997</v>
      </c>
      <c r="E644" s="1">
        <v>0</v>
      </c>
      <c r="F644" s="1">
        <v>0</v>
      </c>
      <c r="G644" s="2">
        <f t="shared" si="10"/>
        <v>11184942.176199999</v>
      </c>
      <c r="H644" s="2">
        <f t="shared" si="11"/>
        <v>0.53000000026077032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582632.74000000022</v>
      </c>
      <c r="D645" s="1">
        <f>'PR-RAS'!E652</f>
        <v>758191.56000000052</v>
      </c>
      <c r="E645" s="1">
        <v>0</v>
      </c>
      <c r="F645" s="1">
        <v>0</v>
      </c>
      <c r="G645" s="2">
        <f t="shared" si="10"/>
        <v>1351766.2138400008</v>
      </c>
      <c r="H645" s="2">
        <f t="shared" si="11"/>
        <v>0.69999999925494194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13</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18</v>
      </c>
      <c r="E647" s="1">
        <v>0</v>
      </c>
      <c r="F647" s="1">
        <v>0</v>
      </c>
      <c r="G647" s="2">
        <f t="shared" si="10"/>
        <v>34.238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13</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15</v>
      </c>
      <c r="E649" s="1">
        <v>0</v>
      </c>
      <c r="F649" s="1">
        <v>0</v>
      </c>
      <c r="G649" s="2">
        <f t="shared" si="10"/>
        <v>28.512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31034</v>
      </c>
      <c r="D654" s="1">
        <f>'PR-RAS'!E661</f>
        <v>92772</v>
      </c>
      <c r="E654" s="1">
        <v>0</v>
      </c>
      <c r="F654" s="1">
        <v>0</v>
      </c>
      <c r="G654" s="2">
        <f t="shared" si="10"/>
        <v>141425.43400000001</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38357.03</v>
      </c>
      <c r="D655" s="1">
        <f>'PR-RAS'!E662</f>
        <v>30536.46</v>
      </c>
      <c r="E655" s="1">
        <v>0</v>
      </c>
      <c r="F655" s="1">
        <v>0</v>
      </c>
      <c r="G655" s="2">
        <f t="shared" si="10"/>
        <v>65027.187299999998</v>
      </c>
      <c r="H655" s="2">
        <f t="shared" si="11"/>
        <v>0.48999999999796273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19951.72</v>
      </c>
      <c r="D657" s="1">
        <f>'PR-RAS'!E664</f>
        <v>4500</v>
      </c>
      <c r="E657" s="1">
        <v>0</v>
      </c>
      <c r="F657" s="1">
        <v>0</v>
      </c>
      <c r="G657" s="2">
        <f t="shared" si="10"/>
        <v>18992.328320000001</v>
      </c>
      <c r="H657" s="2">
        <f t="shared" si="11"/>
        <v>0.27999999999883585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203986.53</v>
      </c>
      <c r="D658" s="1">
        <f>'PR-RAS'!E665</f>
        <v>329304.81</v>
      </c>
      <c r="E658" s="1">
        <v>0</v>
      </c>
      <c r="F658" s="1">
        <v>0</v>
      </c>
      <c r="G658" s="2">
        <f t="shared" si="10"/>
        <v>566725.67055000004</v>
      </c>
      <c r="H658" s="2">
        <f t="shared" si="11"/>
        <v>0.66000000000349246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9813.6</v>
      </c>
      <c r="E663" s="1">
        <v>0</v>
      </c>
      <c r="F663" s="1">
        <v>0</v>
      </c>
      <c r="G663" s="2">
        <f t="shared" si="10"/>
        <v>12993.206400000001</v>
      </c>
      <c r="H663" s="2">
        <f t="shared" si="11"/>
        <v>0.3999999999996362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46784.07</v>
      </c>
      <c r="D666" s="1">
        <f>'PR-RAS'!E673</f>
        <v>9870</v>
      </c>
      <c r="E666" s="1">
        <v>0</v>
      </c>
      <c r="F666" s="1">
        <v>0</v>
      </c>
      <c r="G666" s="2">
        <f t="shared" si="10"/>
        <v>44238.506550000006</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1912.87</v>
      </c>
      <c r="D668" s="1">
        <f>'PR-RAS'!E675</f>
        <v>4082.4</v>
      </c>
      <c r="E668" s="1">
        <v>0</v>
      </c>
      <c r="F668" s="1">
        <v>0</v>
      </c>
      <c r="G668" s="2">
        <f t="shared" si="10"/>
        <v>6721.8058900000005</v>
      </c>
      <c r="H668" s="2">
        <f t="shared" si="11"/>
        <v>0.53000000000020009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47574.42</v>
      </c>
      <c r="D687" s="1">
        <f>'PR-RAS'!E694</f>
        <v>104906.14</v>
      </c>
      <c r="E687" s="1">
        <v>0</v>
      </c>
      <c r="F687" s="1">
        <v>0</v>
      </c>
      <c r="G687" s="2">
        <f t="shared" si="10"/>
        <v>176567.27620000002</v>
      </c>
      <c r="H687" s="2">
        <f t="shared" si="11"/>
        <v>0.55999999999767169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128770.25</v>
      </c>
      <c r="E690" s="1">
        <v>0</v>
      </c>
      <c r="F690" s="1">
        <v>0</v>
      </c>
      <c r="G690" s="2">
        <f t="shared" si="10"/>
        <v>177445.40449999998</v>
      </c>
      <c r="H690" s="2">
        <f t="shared" si="11"/>
        <v>0.25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66252.160000000003</v>
      </c>
      <c r="D703" s="1">
        <f>'PR-RAS'!E710</f>
        <v>39643.43</v>
      </c>
      <c r="E703" s="1">
        <v>0</v>
      </c>
      <c r="F703" s="1">
        <v>0</v>
      </c>
      <c r="G703" s="2">
        <f t="shared" si="10"/>
        <v>102168.39204000001</v>
      </c>
      <c r="H703" s="2">
        <f t="shared" si="11"/>
        <v>0.5900000000037835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14247.05</v>
      </c>
      <c r="D711" s="1">
        <f>'PR-RAS'!E718</f>
        <v>15293.34</v>
      </c>
      <c r="E711" s="1">
        <v>0</v>
      </c>
      <c r="F711" s="1">
        <v>0</v>
      </c>
      <c r="G711" s="2">
        <f t="shared" si="10"/>
        <v>31831.948299999996</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2654.46</v>
      </c>
      <c r="D712" s="1">
        <f>'PR-RAS'!E719</f>
        <v>1327.23</v>
      </c>
      <c r="E712" s="1">
        <v>0</v>
      </c>
      <c r="F712" s="1">
        <v>0</v>
      </c>
      <c r="G712" s="2">
        <f t="shared" si="10"/>
        <v>3774.64212</v>
      </c>
      <c r="H712" s="2">
        <f t="shared" si="11"/>
        <v>0.69000000000005457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812.92</v>
      </c>
      <c r="D713" s="1">
        <f>'PR-RAS'!E720</f>
        <v>3329.3</v>
      </c>
      <c r="E713" s="1">
        <v>0</v>
      </c>
      <c r="F713" s="1">
        <v>0</v>
      </c>
      <c r="G713" s="2">
        <f t="shared" si="10"/>
        <v>5319.7222400000001</v>
      </c>
      <c r="H713" s="2">
        <f t="shared" si="11"/>
        <v>0.38000000000022283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1657.08</v>
      </c>
      <c r="D715" s="1">
        <f>'PR-RAS'!E722</f>
        <v>1694.94</v>
      </c>
      <c r="E715" s="1">
        <v>0</v>
      </c>
      <c r="F715" s="1">
        <v>0</v>
      </c>
      <c r="G715" s="2">
        <f t="shared" si="10"/>
        <v>3603.5294399999998</v>
      </c>
      <c r="H715" s="2">
        <f t="shared" si="11"/>
        <v>0.13999999999987267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57581.279999999999</v>
      </c>
      <c r="D717" s="1">
        <f>'PR-RAS'!E724</f>
        <v>57581.279999999999</v>
      </c>
      <c r="E717" s="1">
        <v>0</v>
      </c>
      <c r="F717" s="1">
        <v>0</v>
      </c>
      <c r="G717" s="2">
        <f t="shared" si="10"/>
        <v>123684.58944</v>
      </c>
      <c r="H717" s="2">
        <f t="shared" si="11"/>
        <v>0.55999999999767169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9511.89</v>
      </c>
      <c r="D718" s="1">
        <f>'PR-RAS'!E725</f>
        <v>12757.04</v>
      </c>
      <c r="E718" s="1">
        <v>0</v>
      </c>
      <c r="F718" s="1">
        <v>0</v>
      </c>
      <c r="G718" s="2">
        <f t="shared" si="10"/>
        <v>25113.620490000001</v>
      </c>
      <c r="H718" s="2">
        <f t="shared" si="11"/>
        <v>0.15000000000145519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11920.7</v>
      </c>
      <c r="D719" s="1">
        <f>'PR-RAS'!E726</f>
        <v>8541.89</v>
      </c>
      <c r="E719" s="1">
        <v>0</v>
      </c>
      <c r="F719" s="1">
        <v>0</v>
      </c>
      <c r="G719" s="2">
        <f t="shared" si="10"/>
        <v>20825.216639999999</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6354.27</v>
      </c>
      <c r="D735" s="1">
        <f>'PR-RAS'!E742</f>
        <v>5313.58</v>
      </c>
      <c r="E735" s="1">
        <v>0</v>
      </c>
      <c r="F735" s="1">
        <v>0</v>
      </c>
      <c r="G735" s="2">
        <f t="shared" si="10"/>
        <v>12464.369619999999</v>
      </c>
      <c r="H735" s="2">
        <f t="shared" si="11"/>
        <v>0.69000000000050932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49122.73</v>
      </c>
      <c r="D760" s="1">
        <f>'PR-RAS'!E767</f>
        <v>70140.81</v>
      </c>
      <c r="E760" s="1">
        <v>0</v>
      </c>
      <c r="F760" s="1">
        <v>0</v>
      </c>
      <c r="G760" s="2">
        <f t="shared" si="10"/>
        <v>143757.90165000001</v>
      </c>
      <c r="H760" s="2">
        <f t="shared" si="11"/>
        <v>0.45999999999912689</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99840.58</v>
      </c>
      <c r="D809" s="1">
        <f>'PR-RAS'!E816</f>
        <v>89903.84</v>
      </c>
      <c r="E809" s="1">
        <v>0</v>
      </c>
      <c r="F809" s="1">
        <v>0</v>
      </c>
      <c r="G809" s="2">
        <f t="shared" si="10"/>
        <v>225955.79408000002</v>
      </c>
      <c r="H809" s="2">
        <f t="shared" si="11"/>
        <v>0.58000000000174623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17251</v>
      </c>
      <c r="D812" s="1">
        <f>'PR-RAS'!E819</f>
        <v>30284</v>
      </c>
      <c r="E812" s="1">
        <v>0</v>
      </c>
      <c r="F812" s="1">
        <v>0</v>
      </c>
      <c r="G812" s="2">
        <f t="shared" si="18"/>
        <v>63111.209000000003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20164.009999999998</v>
      </c>
      <c r="D816" s="1">
        <f>'PR-RAS'!E823</f>
        <v>35572.559999999998</v>
      </c>
      <c r="E816" s="1">
        <v>0</v>
      </c>
      <c r="F816" s="1">
        <v>0</v>
      </c>
      <c r="G816" s="2">
        <f t="shared" si="18"/>
        <v>74416.940949999989</v>
      </c>
      <c r="H816" s="2">
        <f t="shared" si="19"/>
        <v>0.4500000000007276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9127.5</v>
      </c>
      <c r="D818" s="1">
        <f>'PR-RAS'!E825</f>
        <v>9511.01</v>
      </c>
      <c r="E818" s="1">
        <v>0</v>
      </c>
      <c r="F818" s="1">
        <v>0</v>
      </c>
      <c r="G818" s="2">
        <f t="shared" si="18"/>
        <v>22998.15784</v>
      </c>
      <c r="H818" s="2">
        <f t="shared" si="19"/>
        <v>0.51000000000021828</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19031.88</v>
      </c>
      <c r="D820" s="1">
        <f>'PR-RAS'!E827</f>
        <v>20164.349999999999</v>
      </c>
      <c r="E820" s="1">
        <v>0</v>
      </c>
      <c r="F820" s="1">
        <v>0</v>
      </c>
      <c r="G820" s="2">
        <f t="shared" si="18"/>
        <v>48616.315020000002</v>
      </c>
      <c r="H820" s="2">
        <f t="shared" si="19"/>
        <v>0.46999999999752617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19352.240000000002</v>
      </c>
      <c r="D823" s="1">
        <f>'PR-RAS'!E830</f>
        <v>55409.55</v>
      </c>
      <c r="E823" s="1">
        <v>0</v>
      </c>
      <c r="F823" s="1">
        <v>0</v>
      </c>
      <c r="G823" s="2">
        <f t="shared" si="18"/>
        <v>107000.84148</v>
      </c>
      <c r="H823" s="2">
        <f t="shared" si="19"/>
        <v>0.68999999999869033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39733.360000000001</v>
      </c>
      <c r="D879" s="1">
        <f>'PR-RAS'!E886</f>
        <v>623880.64</v>
      </c>
      <c r="E879" s="1">
        <v>0</v>
      </c>
      <c r="F879" s="1">
        <v>0</v>
      </c>
      <c r="G879" s="2">
        <f t="shared" si="18"/>
        <v>1130420.2939200001</v>
      </c>
      <c r="H879" s="2">
        <f t="shared" si="19"/>
        <v>0.71999999998661224</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10068.25</v>
      </c>
      <c r="D947" s="1">
        <f>'PR-RAS'!E954</f>
        <v>14615.73</v>
      </c>
      <c r="E947" s="1">
        <v>0</v>
      </c>
      <c r="F947" s="1">
        <v>0</v>
      </c>
      <c r="G947" s="2">
        <f t="shared" si="18"/>
        <v>37177.525659999999</v>
      </c>
      <c r="H947" s="2">
        <f t="shared" si="19"/>
        <v>0.52000000000043656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8642357.6500000022</v>
      </c>
      <c r="D984" s="6">
        <f>BILANCA!E6</f>
        <v>12011124.449999999</v>
      </c>
      <c r="E984" s="6">
        <v>0</v>
      </c>
      <c r="F984" s="6">
        <v>0</v>
      </c>
      <c r="G984" s="7">
        <f t="shared" ref="G984:G1241" si="22">B984/1000*C984+B984/500*D984</f>
        <v>32664.60655</v>
      </c>
      <c r="H984" s="7">
        <f t="shared" si="19"/>
        <v>0.79999999701976776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7269375.3500000015</v>
      </c>
      <c r="D985" s="1">
        <f>BILANCA!E7</f>
        <v>9853576.1799999997</v>
      </c>
      <c r="E985" s="1">
        <v>0</v>
      </c>
      <c r="F985" s="1">
        <v>0</v>
      </c>
      <c r="G985" s="2">
        <f t="shared" si="22"/>
        <v>53953.055420000004</v>
      </c>
      <c r="H985" s="2">
        <f t="shared" si="19"/>
        <v>0.5300000011920929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564573.28999999992</v>
      </c>
      <c r="D986" s="1">
        <f>BILANCA!E8</f>
        <v>501914.23999999993</v>
      </c>
      <c r="E986" s="1">
        <v>0</v>
      </c>
      <c r="F986" s="1">
        <v>0</v>
      </c>
      <c r="G986" s="2">
        <f t="shared" si="22"/>
        <v>4705.2053099999994</v>
      </c>
      <c r="H986" s="2">
        <f t="shared" si="19"/>
        <v>0.52999999985331669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580100.09</v>
      </c>
      <c r="D987" s="1">
        <f>BILANCA!E9</f>
        <v>439607.49</v>
      </c>
      <c r="E987" s="1">
        <v>0</v>
      </c>
      <c r="F987" s="1">
        <v>0</v>
      </c>
      <c r="G987" s="2">
        <f t="shared" si="22"/>
        <v>5837.2602800000004</v>
      </c>
      <c r="H987" s="2">
        <f t="shared" si="19"/>
        <v>0.57999999995809048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28439.11</v>
      </c>
      <c r="D988" s="1">
        <f>BILANCA!E10</f>
        <v>87189.08</v>
      </c>
      <c r="E988" s="1">
        <v>0</v>
      </c>
      <c r="F988" s="1">
        <v>0</v>
      </c>
      <c r="G988" s="2">
        <f t="shared" si="22"/>
        <v>1014.08635</v>
      </c>
      <c r="H988" s="2">
        <f t="shared" si="19"/>
        <v>0.19000000000232831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43965.91</v>
      </c>
      <c r="D989" s="1">
        <f>BILANCA!E11</f>
        <v>24882.33</v>
      </c>
      <c r="E989" s="1">
        <v>0</v>
      </c>
      <c r="F989" s="1">
        <v>0</v>
      </c>
      <c r="G989" s="2">
        <f t="shared" si="22"/>
        <v>562.38342000000011</v>
      </c>
      <c r="H989" s="2">
        <f t="shared" si="19"/>
        <v>0.41999999999825377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4404768.120000001</v>
      </c>
      <c r="D990" s="1">
        <f>BILANCA!E12</f>
        <v>5349905.7899999991</v>
      </c>
      <c r="E990" s="1">
        <v>0</v>
      </c>
      <c r="F990" s="1">
        <v>0</v>
      </c>
      <c r="G990" s="2">
        <f t="shared" si="22"/>
        <v>105732.0579</v>
      </c>
      <c r="H990" s="2">
        <f t="shared" si="19"/>
        <v>0.33000000193715096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4290215.8000000007</v>
      </c>
      <c r="D991" s="1">
        <f>BILANCA!E13</f>
        <v>4803567.709999999</v>
      </c>
      <c r="E991" s="1">
        <v>0</v>
      </c>
      <c r="F991" s="1">
        <v>0</v>
      </c>
      <c r="G991" s="2">
        <f t="shared" si="22"/>
        <v>111178.80976</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1499813.9</v>
      </c>
      <c r="D993" s="1">
        <f>BILANCA!E15</f>
        <v>1531537.92</v>
      </c>
      <c r="E993" s="1">
        <v>0</v>
      </c>
      <c r="F993" s="1">
        <v>0</v>
      </c>
      <c r="G993" s="2">
        <f t="shared" si="22"/>
        <v>45628.897400000002</v>
      </c>
      <c r="H993" s="2">
        <f t="shared" si="19"/>
        <v>0.18000000016763806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1291567.3</v>
      </c>
      <c r="D994" s="1">
        <f>BILANCA!E16</f>
        <v>1291606.42</v>
      </c>
      <c r="E994" s="1">
        <v>0</v>
      </c>
      <c r="F994" s="1">
        <v>0</v>
      </c>
      <c r="G994" s="2">
        <f t="shared" si="22"/>
        <v>42622.581539999999</v>
      </c>
      <c r="H994" s="2">
        <f t="shared" si="19"/>
        <v>0.71999999997206032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5164945.4800000004</v>
      </c>
      <c r="D995" s="1">
        <f>BILANCA!E17</f>
        <v>5167957.09</v>
      </c>
      <c r="E995" s="1">
        <v>0</v>
      </c>
      <c r="F995" s="1">
        <v>0</v>
      </c>
      <c r="G995" s="2">
        <f t="shared" si="22"/>
        <v>186010.31591999999</v>
      </c>
      <c r="H995" s="2">
        <f t="shared" si="19"/>
        <v>0.57000000029802322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3666110.88</v>
      </c>
      <c r="D996" s="1">
        <f>BILANCA!E18</f>
        <v>3187533.72</v>
      </c>
      <c r="E996" s="1">
        <v>0</v>
      </c>
      <c r="F996" s="1">
        <v>0</v>
      </c>
      <c r="G996" s="2">
        <f t="shared" si="22"/>
        <v>130535.31816</v>
      </c>
      <c r="H996" s="2">
        <f t="shared" si="19"/>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28353.949999999953</v>
      </c>
      <c r="D997" s="1">
        <f>BILANCA!E19</f>
        <v>384975.97</v>
      </c>
      <c r="E997" s="1">
        <v>0</v>
      </c>
      <c r="F997" s="1">
        <v>0</v>
      </c>
      <c r="G997" s="2">
        <f t="shared" si="22"/>
        <v>11176.282459999999</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225701.4</v>
      </c>
      <c r="D998" s="1">
        <f>BILANCA!E20</f>
        <v>250751.53</v>
      </c>
      <c r="E998" s="1">
        <v>0</v>
      </c>
      <c r="F998" s="1">
        <v>0</v>
      </c>
      <c r="G998" s="2">
        <f t="shared" si="22"/>
        <v>10908.0669</v>
      </c>
      <c r="H998" s="2">
        <f t="shared" si="19"/>
        <v>0.86999999999534339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86330.89</v>
      </c>
      <c r="D999" s="1">
        <f>BILANCA!E21</f>
        <v>86330.89</v>
      </c>
      <c r="E999" s="1">
        <v>0</v>
      </c>
      <c r="F999" s="1">
        <v>0</v>
      </c>
      <c r="G999" s="2">
        <f t="shared" si="22"/>
        <v>4143.8827199999996</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32205.94</v>
      </c>
      <c r="D1000" s="1">
        <f>BILANCA!E22</f>
        <v>33725.94</v>
      </c>
      <c r="E1000" s="1">
        <v>0</v>
      </c>
      <c r="F1000" s="1">
        <v>0</v>
      </c>
      <c r="G1000" s="2">
        <f t="shared" si="22"/>
        <v>1694.1829400000001</v>
      </c>
      <c r="H1000" s="2">
        <f t="shared" si="19"/>
        <v>0.11999999999898137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25859.52</v>
      </c>
      <c r="D1002" s="1">
        <f>BILANCA!E24</f>
        <v>90672.02</v>
      </c>
      <c r="E1002" s="1">
        <v>0</v>
      </c>
      <c r="F1002" s="1">
        <v>0</v>
      </c>
      <c r="G1002" s="2">
        <f t="shared" si="22"/>
        <v>3936.8676399999999</v>
      </c>
      <c r="H1002" s="2">
        <f t="shared" si="19"/>
        <v>0.50000000000363798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11348.78</v>
      </c>
      <c r="D1003" s="1">
        <f>BILANCA!E25</f>
        <v>11149.7</v>
      </c>
      <c r="E1003" s="1">
        <v>0</v>
      </c>
      <c r="F1003" s="1">
        <v>0</v>
      </c>
      <c r="G1003" s="2">
        <f t="shared" si="22"/>
        <v>672.96360000000004</v>
      </c>
      <c r="H1003" s="2">
        <f t="shared" si="19"/>
        <v>0.51999999999861757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1706558.19</v>
      </c>
      <c r="D1004" s="1">
        <f>BILANCA!E26</f>
        <v>1811972.42</v>
      </c>
      <c r="E1004" s="1">
        <v>0</v>
      </c>
      <c r="F1004" s="1">
        <v>0</v>
      </c>
      <c r="G1004" s="2">
        <f t="shared" si="22"/>
        <v>111940.56362999999</v>
      </c>
      <c r="H1004" s="2">
        <f t="shared" si="19"/>
        <v>0.60999999986961484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2059650.77</v>
      </c>
      <c r="D1006" s="1">
        <f>BILANCA!E28</f>
        <v>1899626.53</v>
      </c>
      <c r="E1006" s="1">
        <v>0</v>
      </c>
      <c r="F1006" s="1">
        <v>0</v>
      </c>
      <c r="G1006" s="2">
        <f t="shared" si="22"/>
        <v>134754.78808999999</v>
      </c>
      <c r="H1006" s="2">
        <f t="shared" si="19"/>
        <v>0.69999999995343387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1542.58</v>
      </c>
      <c r="D1013" s="1">
        <f>BILANCA!E35</f>
        <v>1501.96</v>
      </c>
      <c r="E1013" s="1">
        <v>0</v>
      </c>
      <c r="F1013" s="1">
        <v>0</v>
      </c>
      <c r="G1013" s="2">
        <f t="shared" si="22"/>
        <v>136.39499999999998</v>
      </c>
      <c r="H1013" s="2">
        <f t="shared" si="19"/>
        <v>0.46000000000003638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4539.25</v>
      </c>
      <c r="D1015" s="1">
        <f>BILANCA!E37</f>
        <v>4539.25</v>
      </c>
      <c r="E1015" s="1">
        <v>0</v>
      </c>
      <c r="F1015" s="1">
        <v>0</v>
      </c>
      <c r="G1015" s="2">
        <f t="shared" si="22"/>
        <v>435.76800000000003</v>
      </c>
      <c r="H1015" s="2">
        <f t="shared" si="19"/>
        <v>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2996.67</v>
      </c>
      <c r="D1018" s="1">
        <f>BILANCA!E40</f>
        <v>3037.29</v>
      </c>
      <c r="E1018" s="1">
        <v>0</v>
      </c>
      <c r="F1018" s="1">
        <v>0</v>
      </c>
      <c r="G1018" s="2">
        <f t="shared" si="22"/>
        <v>317.49375000000003</v>
      </c>
      <c r="H1018" s="2">
        <f t="shared" si="19"/>
        <v>0.61999999999989086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84655.790000000037</v>
      </c>
      <c r="D1023" s="1">
        <f>BILANCA!E45</f>
        <v>159860.15000000014</v>
      </c>
      <c r="E1023" s="1">
        <v>0</v>
      </c>
      <c r="F1023" s="1">
        <v>0</v>
      </c>
      <c r="G1023" s="2">
        <f t="shared" si="22"/>
        <v>16175.043600000012</v>
      </c>
      <c r="H1023" s="2">
        <f t="shared" si="19"/>
        <v>0.36000000010244548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1227450.8500000001</v>
      </c>
      <c r="D1026" s="1">
        <f>BILANCA!E48</f>
        <v>1247138.3500000001</v>
      </c>
      <c r="E1026" s="1">
        <v>0</v>
      </c>
      <c r="F1026" s="1">
        <v>0</v>
      </c>
      <c r="G1026" s="2">
        <f t="shared" si="22"/>
        <v>160034.28465000002</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145211.44</v>
      </c>
      <c r="D1027" s="1">
        <f>BILANCA!E49</f>
        <v>145211.44</v>
      </c>
      <c r="E1027" s="1">
        <v>0</v>
      </c>
      <c r="F1027" s="1">
        <v>0</v>
      </c>
      <c r="G1027" s="2">
        <f t="shared" si="22"/>
        <v>19167.910080000001</v>
      </c>
      <c r="H1027" s="2">
        <f t="shared" si="19"/>
        <v>0.88000000000465661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1288006.5</v>
      </c>
      <c r="D1028" s="1">
        <f>BILANCA!E50</f>
        <v>1232489.6399999999</v>
      </c>
      <c r="E1028" s="1">
        <v>0</v>
      </c>
      <c r="F1028" s="1">
        <v>0</v>
      </c>
      <c r="G1028" s="2">
        <f t="shared" si="22"/>
        <v>168884.36009999999</v>
      </c>
      <c r="H1028" s="2">
        <f t="shared" si="19"/>
        <v>0.86000000010244548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682.11999999999898</v>
      </c>
      <c r="D1030" s="1">
        <f>BILANCA!E52</f>
        <v>0</v>
      </c>
      <c r="E1030" s="1">
        <v>0</v>
      </c>
      <c r="F1030" s="1">
        <v>0</v>
      </c>
      <c r="G1030" s="2">
        <f t="shared" si="22"/>
        <v>32.059639999999952</v>
      </c>
      <c r="H1030" s="2">
        <f t="shared" si="19"/>
        <v>0.11999999999898137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10879.98</v>
      </c>
      <c r="D1031" s="1">
        <f>BILANCA!E53</f>
        <v>9801.2800000000007</v>
      </c>
      <c r="E1031" s="1">
        <v>0</v>
      </c>
      <c r="F1031" s="1">
        <v>0</v>
      </c>
      <c r="G1031" s="2">
        <f t="shared" si="22"/>
        <v>1463.16192</v>
      </c>
      <c r="H1031" s="2">
        <f t="shared" si="19"/>
        <v>0.30000000000109139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396.58</v>
      </c>
      <c r="E1032" s="1">
        <v>0</v>
      </c>
      <c r="F1032" s="1">
        <v>0</v>
      </c>
      <c r="G1032" s="2">
        <f t="shared" si="22"/>
        <v>38.864840000000001</v>
      </c>
      <c r="H1032" s="2">
        <f t="shared" si="19"/>
        <v>0.42000000000001592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10197.86</v>
      </c>
      <c r="D1033" s="1">
        <f>BILANCA!E55</f>
        <v>10197.86</v>
      </c>
      <c r="E1033" s="1">
        <v>0</v>
      </c>
      <c r="F1033" s="1">
        <v>0</v>
      </c>
      <c r="G1033" s="2">
        <f t="shared" si="22"/>
        <v>1529.6790000000001</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2299351.8200000003</v>
      </c>
      <c r="D1034" s="1">
        <f>BILANCA!E56</f>
        <v>4001756.1500000004</v>
      </c>
      <c r="E1034" s="1">
        <v>0</v>
      </c>
      <c r="F1034" s="1">
        <v>0</v>
      </c>
      <c r="G1034" s="2">
        <f t="shared" si="22"/>
        <v>525446.07012000005</v>
      </c>
      <c r="H1034" s="2">
        <f t="shared" si="19"/>
        <v>0.33000000007450581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1460488.1</v>
      </c>
      <c r="D1035" s="1">
        <f>BILANCA!E57</f>
        <v>3095206.72</v>
      </c>
      <c r="E1035" s="1">
        <v>0</v>
      </c>
      <c r="F1035" s="1">
        <v>0</v>
      </c>
      <c r="G1035" s="2">
        <f t="shared" si="22"/>
        <v>397846.88008000003</v>
      </c>
      <c r="H1035" s="2">
        <f t="shared" si="19"/>
        <v>0.37999999988824129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27988.27</v>
      </c>
      <c r="D1036" s="1">
        <f>BILANCA!E58</f>
        <v>72446.97</v>
      </c>
      <c r="E1036" s="1">
        <v>0</v>
      </c>
      <c r="F1036" s="1">
        <v>0</v>
      </c>
      <c r="G1036" s="2">
        <f t="shared" si="22"/>
        <v>9162.75713</v>
      </c>
      <c r="H1036" s="2">
        <f t="shared" si="19"/>
        <v>0.2999999999992724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772551.74</v>
      </c>
      <c r="D1039" s="1">
        <f>BILANCA!E61</f>
        <v>784264.6</v>
      </c>
      <c r="E1039" s="1">
        <v>0</v>
      </c>
      <c r="F1039" s="1">
        <v>0</v>
      </c>
      <c r="G1039" s="2">
        <f t="shared" si="22"/>
        <v>131100.53263999999</v>
      </c>
      <c r="H1039" s="2">
        <f t="shared" si="19"/>
        <v>0.66000000003259629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38323.71</v>
      </c>
      <c r="D1040" s="1">
        <f>BILANCA!E62</f>
        <v>49837.86</v>
      </c>
      <c r="E1040" s="1">
        <v>0</v>
      </c>
      <c r="F1040" s="1">
        <v>0</v>
      </c>
      <c r="G1040" s="2">
        <f t="shared" si="22"/>
        <v>7865.9675100000004</v>
      </c>
      <c r="H1040" s="2">
        <f t="shared" si="19"/>
        <v>0.43000000000029104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1372982.2999999998</v>
      </c>
      <c r="D1046" s="1">
        <f>BILANCA!E68</f>
        <v>2157548.27</v>
      </c>
      <c r="E1046" s="1">
        <v>0</v>
      </c>
      <c r="F1046" s="1">
        <v>0</v>
      </c>
      <c r="G1046" s="2">
        <f t="shared" si="22"/>
        <v>358348.96692000004</v>
      </c>
      <c r="H1046" s="2">
        <f t="shared" si="19"/>
        <v>0.56999999983236194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582632.74</v>
      </c>
      <c r="D1047" s="1">
        <f>BILANCA!E69</f>
        <v>758191.56</v>
      </c>
      <c r="E1047" s="1">
        <v>0</v>
      </c>
      <c r="F1047" s="1">
        <v>0</v>
      </c>
      <c r="G1047" s="2">
        <f t="shared" si="22"/>
        <v>134337.01504000003</v>
      </c>
      <c r="H1047" s="2">
        <f t="shared" si="19"/>
        <v>0.69999999995343387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577748.36</v>
      </c>
      <c r="D1048" s="1">
        <f>BILANCA!E70</f>
        <v>753004.42</v>
      </c>
      <c r="E1048" s="1">
        <v>0</v>
      </c>
      <c r="F1048" s="1">
        <v>0</v>
      </c>
      <c r="G1048" s="2">
        <f t="shared" si="22"/>
        <v>135444.21799999999</v>
      </c>
      <c r="H1048" s="2">
        <f t="shared" si="19"/>
        <v>0.78000000002793968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577748.36</v>
      </c>
      <c r="D1050" s="1">
        <f>BILANCA!E72</f>
        <v>753004.42</v>
      </c>
      <c r="E1050" s="1">
        <v>0</v>
      </c>
      <c r="F1050" s="1">
        <v>0</v>
      </c>
      <c r="G1050" s="2">
        <f t="shared" si="22"/>
        <v>139611.73240000001</v>
      </c>
      <c r="H1050" s="2">
        <f t="shared" si="19"/>
        <v>0.78000000002793968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4884.38</v>
      </c>
      <c r="D1054" s="1">
        <f>BILANCA!E76</f>
        <v>5187.1400000000003</v>
      </c>
      <c r="E1054" s="1">
        <v>0</v>
      </c>
      <c r="F1054" s="1">
        <v>0</v>
      </c>
      <c r="G1054" s="2">
        <f t="shared" si="22"/>
        <v>1083.3648600000001</v>
      </c>
      <c r="H1054" s="2">
        <f t="shared" si="19"/>
        <v>0.52000000000043656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29879.31</v>
      </c>
      <c r="D1056" s="1">
        <f>BILANCA!E78</f>
        <v>81387.570000000007</v>
      </c>
      <c r="E1056" s="1">
        <v>0</v>
      </c>
      <c r="F1056" s="1">
        <v>0</v>
      </c>
      <c r="G1056" s="2">
        <f t="shared" si="22"/>
        <v>14063.774850000002</v>
      </c>
      <c r="H1056" s="2">
        <f t="shared" si="19"/>
        <v>0.73999999999432475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795.54</v>
      </c>
      <c r="D1060" s="1">
        <f>BILANCA!E82</f>
        <v>0</v>
      </c>
      <c r="E1060" s="1">
        <v>0</v>
      </c>
      <c r="F1060" s="1">
        <v>0</v>
      </c>
      <c r="G1060" s="2">
        <f t="shared" si="22"/>
        <v>61.25658</v>
      </c>
      <c r="H1060" s="2">
        <f t="shared" si="19"/>
        <v>0.46000000000003638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7.37</v>
      </c>
      <c r="D1061" s="1">
        <f>BILANCA!E83</f>
        <v>0</v>
      </c>
      <c r="E1061" s="1">
        <v>0</v>
      </c>
      <c r="F1061" s="1">
        <v>0</v>
      </c>
      <c r="G1061" s="2">
        <f t="shared" si="22"/>
        <v>0.57486000000000004</v>
      </c>
      <c r="H1061" s="2">
        <f t="shared" si="19"/>
        <v>0.37000000000000011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503.58</v>
      </c>
      <c r="D1062" s="1">
        <f>BILANCA!E84</f>
        <v>2998.3</v>
      </c>
      <c r="E1062" s="1">
        <v>0</v>
      </c>
      <c r="F1062" s="1">
        <v>0</v>
      </c>
      <c r="G1062" s="2">
        <f t="shared" si="22"/>
        <v>513.51422000000002</v>
      </c>
      <c r="H1062" s="2">
        <f t="shared" si="19"/>
        <v>0.72000000000019782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28572.82</v>
      </c>
      <c r="D1064" s="1">
        <f>BILANCA!E86</f>
        <v>78389.27</v>
      </c>
      <c r="E1064" s="1">
        <v>0</v>
      </c>
      <c r="F1064" s="1">
        <v>0</v>
      </c>
      <c r="G1064" s="2">
        <f t="shared" si="22"/>
        <v>15013.460160000001</v>
      </c>
      <c r="H1064" s="2">
        <f t="shared" si="19"/>
        <v>0.45000000000436557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487098.16</v>
      </c>
      <c r="D1112" s="1">
        <f>BILANCA!E134</f>
        <v>487098.16</v>
      </c>
      <c r="E1112" s="1">
        <v>0</v>
      </c>
      <c r="F1112" s="1">
        <v>0</v>
      </c>
      <c r="G1112" s="2">
        <f t="shared" si="22"/>
        <v>188506.98791999999</v>
      </c>
      <c r="H1112" s="2">
        <f t="shared" si="23"/>
        <v>0.31999999994877726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487098.16</v>
      </c>
      <c r="D1113" s="1">
        <f>BILANCA!E135</f>
        <v>487098.16</v>
      </c>
      <c r="E1113" s="1">
        <v>0</v>
      </c>
      <c r="F1113" s="1">
        <v>0</v>
      </c>
      <c r="G1113" s="2">
        <f t="shared" si="22"/>
        <v>189968.2824</v>
      </c>
      <c r="H1113" s="2">
        <f t="shared" si="23"/>
        <v>0.31999999994877726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487098.16</v>
      </c>
      <c r="D1117" s="1">
        <f>BILANCA!E139</f>
        <v>487098.16</v>
      </c>
      <c r="E1117" s="1">
        <v>0</v>
      </c>
      <c r="F1117" s="1">
        <v>0</v>
      </c>
      <c r="G1117" s="2">
        <f t="shared" si="22"/>
        <v>195813.46032000001</v>
      </c>
      <c r="H1117" s="2">
        <f t="shared" si="23"/>
        <v>0.31999999994877726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221993.72</v>
      </c>
      <c r="D1124" s="1">
        <f>BILANCA!E146</f>
        <v>217427.44999999995</v>
      </c>
      <c r="E1124" s="1">
        <v>0</v>
      </c>
      <c r="F1124" s="1">
        <v>0</v>
      </c>
      <c r="G1124" s="2">
        <f t="shared" si="22"/>
        <v>92615.655419999966</v>
      </c>
      <c r="H1124" s="2">
        <f t="shared" si="23"/>
        <v>0.72999999995226972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128959.34</v>
      </c>
      <c r="D1125" s="1">
        <f>BILANCA!E147</f>
        <v>201542.15</v>
      </c>
      <c r="E1125" s="1">
        <v>0</v>
      </c>
      <c r="F1125" s="1">
        <v>0</v>
      </c>
      <c r="G1125" s="2">
        <f t="shared" si="22"/>
        <v>75550.196879999989</v>
      </c>
      <c r="H1125" s="2">
        <f t="shared" si="23"/>
        <v>0.48999999999068677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3.54</v>
      </c>
      <c r="D1126" s="1">
        <f>BILANCA!E148</f>
        <v>3.54</v>
      </c>
      <c r="E1126" s="1">
        <v>0</v>
      </c>
      <c r="F1126" s="1">
        <v>0</v>
      </c>
      <c r="G1126" s="2">
        <f t="shared" si="22"/>
        <v>1.5186600000000001</v>
      </c>
      <c r="H1126" s="2">
        <f t="shared" si="23"/>
        <v>0.91999999999999993</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14481.4</v>
      </c>
      <c r="D1136" s="1">
        <f>BILANCA!E158</f>
        <v>17306.13</v>
      </c>
      <c r="E1136" s="1">
        <v>0</v>
      </c>
      <c r="F1136" s="1">
        <v>0</v>
      </c>
      <c r="G1136" s="2">
        <f t="shared" si="22"/>
        <v>7511.3299800000004</v>
      </c>
      <c r="H1136" s="2">
        <f t="shared" si="23"/>
        <v>0.53000000000065484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258513.82</v>
      </c>
      <c r="D1137" s="1">
        <f>BILANCA!E159</f>
        <v>221550.18</v>
      </c>
      <c r="E1137" s="1">
        <v>0</v>
      </c>
      <c r="F1137" s="1">
        <v>0</v>
      </c>
      <c r="G1137" s="2">
        <f t="shared" si="22"/>
        <v>108048.58372</v>
      </c>
      <c r="H1137" s="2">
        <f t="shared" si="23"/>
        <v>0.35999999998603016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748.8</v>
      </c>
      <c r="E1139" s="1">
        <v>0</v>
      </c>
      <c r="F1139" s="1">
        <v>0</v>
      </c>
      <c r="G1139" s="2">
        <f t="shared" si="22"/>
        <v>233.62559999999999</v>
      </c>
      <c r="H1139" s="2">
        <f t="shared" si="23"/>
        <v>0.20000000000004547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8284.35</v>
      </c>
      <c r="D1140" s="1">
        <f>BILANCA!E162</f>
        <v>9193.9</v>
      </c>
      <c r="E1140" s="1">
        <v>0</v>
      </c>
      <c r="F1140" s="1">
        <v>0</v>
      </c>
      <c r="G1140" s="2">
        <f t="shared" si="22"/>
        <v>4187.5275499999998</v>
      </c>
      <c r="H1140" s="2">
        <f t="shared" si="23"/>
        <v>0.4500000000007276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188248.73</v>
      </c>
      <c r="D1141" s="1">
        <f>BILANCA!E163</f>
        <v>232917.25</v>
      </c>
      <c r="E1141" s="1">
        <v>0</v>
      </c>
      <c r="F1141" s="1">
        <v>0</v>
      </c>
      <c r="G1141" s="2">
        <f t="shared" si="22"/>
        <v>103345.15033999999</v>
      </c>
      <c r="H1141" s="2">
        <f t="shared" si="23"/>
        <v>0.51999999998952262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611086.69999999995</v>
      </c>
      <c r="E1142" s="1">
        <v>0</v>
      </c>
      <c r="F1142" s="1">
        <v>0</v>
      </c>
      <c r="G1142" s="2">
        <f t="shared" si="22"/>
        <v>194325.57059999998</v>
      </c>
      <c r="H1142" s="2">
        <f t="shared" si="23"/>
        <v>0.30000000004656613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611086.69999999995</v>
      </c>
      <c r="E1144" s="1">
        <v>0</v>
      </c>
      <c r="F1144" s="1">
        <v>0</v>
      </c>
      <c r="G1144" s="2">
        <f t="shared" si="22"/>
        <v>196769.91739999998</v>
      </c>
      <c r="H1144" s="2">
        <f t="shared" si="23"/>
        <v>0.30000000004656613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51378.369999999995</v>
      </c>
      <c r="D1148" s="1">
        <f>BILANCA!E170</f>
        <v>2356.8300000000004</v>
      </c>
      <c r="E1148" s="1">
        <v>0</v>
      </c>
      <c r="F1148" s="1">
        <v>0</v>
      </c>
      <c r="G1148" s="2">
        <f t="shared" si="22"/>
        <v>9255.1849499999989</v>
      </c>
      <c r="H1148" s="2">
        <f t="shared" si="23"/>
        <v>0.5399999999949614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279.52</v>
      </c>
      <c r="D1149" s="1">
        <f>BILANCA!E171</f>
        <v>2356.8200000000002</v>
      </c>
      <c r="E1149" s="1">
        <v>0</v>
      </c>
      <c r="F1149" s="1">
        <v>0</v>
      </c>
      <c r="G1149" s="2">
        <f t="shared" si="22"/>
        <v>828.8645600000001</v>
      </c>
      <c r="H1149" s="2">
        <f t="shared" si="23"/>
        <v>0.65999999999985448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51098.85</v>
      </c>
      <c r="D1151" s="1">
        <f>BILANCA!E173</f>
        <v>0.01</v>
      </c>
      <c r="E1151" s="1">
        <v>0</v>
      </c>
      <c r="F1151" s="1">
        <v>0</v>
      </c>
      <c r="G1151" s="2">
        <f t="shared" si="22"/>
        <v>8584.6101600000002</v>
      </c>
      <c r="H1151" s="2">
        <f t="shared" si="23"/>
        <v>0.1600000000014552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8642357.6500000004</v>
      </c>
      <c r="D1152" s="1">
        <f>BILANCA!E175</f>
        <v>12011124.449999999</v>
      </c>
      <c r="E1152" s="1">
        <v>0</v>
      </c>
      <c r="F1152" s="1">
        <v>0</v>
      </c>
      <c r="G1152" s="2">
        <f t="shared" si="22"/>
        <v>5520318.5069500003</v>
      </c>
      <c r="H1152" s="2">
        <f t="shared" si="23"/>
        <v>0.79999999888241291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411923.36</v>
      </c>
      <c r="D1153" s="1">
        <f>BILANCA!E176</f>
        <v>2392096.84</v>
      </c>
      <c r="E1153" s="1">
        <v>0</v>
      </c>
      <c r="F1153" s="1">
        <v>0</v>
      </c>
      <c r="G1153" s="2">
        <f t="shared" si="22"/>
        <v>883339.89679999999</v>
      </c>
      <c r="H1153" s="2">
        <f t="shared" si="23"/>
        <v>0.52000000013504177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214005.99000000002</v>
      </c>
      <c r="D1154" s="1">
        <f>BILANCA!E177</f>
        <v>285280.53999999998</v>
      </c>
      <c r="E1154" s="1">
        <v>0</v>
      </c>
      <c r="F1154" s="1">
        <v>0</v>
      </c>
      <c r="G1154" s="2">
        <f t="shared" si="22"/>
        <v>134160.96897000002</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47530.36</v>
      </c>
      <c r="D1155" s="1">
        <f>BILANCA!E178</f>
        <v>68151.8</v>
      </c>
      <c r="E1155" s="1">
        <v>0</v>
      </c>
      <c r="F1155" s="1">
        <v>0</v>
      </c>
      <c r="G1155" s="2">
        <f t="shared" si="22"/>
        <v>31619.44112</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126496.96000000001</v>
      </c>
      <c r="D1156" s="1">
        <f>BILANCA!E179</f>
        <v>199793.63</v>
      </c>
      <c r="E1156" s="1">
        <v>0</v>
      </c>
      <c r="F1156" s="1">
        <v>0</v>
      </c>
      <c r="G1156" s="2">
        <f t="shared" si="22"/>
        <v>91012.570059999998</v>
      </c>
      <c r="H1156" s="2">
        <f t="shared" si="23"/>
        <v>0.40999999998894054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30289.85</v>
      </c>
      <c r="D1157" s="1">
        <f>BILANCA!E180</f>
        <v>6350.16</v>
      </c>
      <c r="E1157" s="1">
        <v>0</v>
      </c>
      <c r="F1157" s="1">
        <v>0</v>
      </c>
      <c r="G1157" s="2">
        <f t="shared" si="22"/>
        <v>7480.2895799999988</v>
      </c>
      <c r="H1157" s="2">
        <f t="shared" si="23"/>
        <v>0.31000000000130967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30289.85</v>
      </c>
      <c r="D1160" s="1">
        <f>BILANCA!E183</f>
        <v>6350.16</v>
      </c>
      <c r="E1160" s="1">
        <v>0</v>
      </c>
      <c r="F1160" s="1">
        <v>0</v>
      </c>
      <c r="G1160" s="2">
        <f t="shared" si="22"/>
        <v>7609.2600899999998</v>
      </c>
      <c r="H1160" s="2">
        <f t="shared" si="23"/>
        <v>0.31000000000130967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2803.7</v>
      </c>
      <c r="D1163" s="1">
        <f>BILANCA!E186</f>
        <v>8702.7999999999993</v>
      </c>
      <c r="E1163" s="1">
        <v>0</v>
      </c>
      <c r="F1163" s="1">
        <v>0</v>
      </c>
      <c r="G1163" s="2">
        <f t="shared" si="22"/>
        <v>3637.674</v>
      </c>
      <c r="H1163" s="2">
        <f t="shared" si="23"/>
        <v>0.50000000000090949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6885.12</v>
      </c>
      <c r="D1165" s="1">
        <f>BILANCA!E188</f>
        <v>2282.15</v>
      </c>
      <c r="E1165" s="1">
        <v>0</v>
      </c>
      <c r="F1165" s="1">
        <v>0</v>
      </c>
      <c r="G1165" s="2">
        <f t="shared" si="22"/>
        <v>2083.7944400000001</v>
      </c>
      <c r="H1165" s="2">
        <f t="shared" si="23"/>
        <v>0.26999999999998181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102860.84</v>
      </c>
      <c r="D1166" s="1">
        <f>BILANCA!E189</f>
        <v>224960.51</v>
      </c>
      <c r="E1166" s="1">
        <v>0</v>
      </c>
      <c r="F1166" s="1">
        <v>0</v>
      </c>
      <c r="G1166" s="2">
        <f t="shared" si="22"/>
        <v>101159.08038</v>
      </c>
      <c r="H1166" s="2">
        <f t="shared" si="23"/>
        <v>0.64999999999417923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95056.53</v>
      </c>
      <c r="D1183" s="1">
        <f>BILANCA!E206</f>
        <v>1881106.99</v>
      </c>
      <c r="E1183" s="1">
        <v>0</v>
      </c>
      <c r="F1183" s="1">
        <v>0</v>
      </c>
      <c r="G1183" s="2">
        <f t="shared" si="22"/>
        <v>771454.10200000007</v>
      </c>
      <c r="H1183" s="2">
        <f t="shared" si="23"/>
        <v>0.48000000001047738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95056.53</v>
      </c>
      <c r="D1184" s="1">
        <f>BILANCA!E207</f>
        <v>1881106.99</v>
      </c>
      <c r="E1184" s="1">
        <v>0</v>
      </c>
      <c r="F1184" s="1">
        <v>0</v>
      </c>
      <c r="G1184" s="2">
        <f t="shared" si="22"/>
        <v>775311.37251000013</v>
      </c>
      <c r="H1184" s="2">
        <f t="shared" si="23"/>
        <v>0.48000000001047738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95056.53</v>
      </c>
      <c r="D1189" s="1">
        <f>BILANCA!E212</f>
        <v>698633.3</v>
      </c>
      <c r="E1189" s="1">
        <v>0</v>
      </c>
      <c r="F1189" s="1">
        <v>0</v>
      </c>
      <c r="G1189" s="2">
        <f t="shared" si="22"/>
        <v>307418.56478000002</v>
      </c>
      <c r="H1189" s="2">
        <f t="shared" si="23"/>
        <v>0.77000000004773028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1182473.69</v>
      </c>
      <c r="E1191" s="1">
        <v>0</v>
      </c>
      <c r="F1191" s="1">
        <v>0</v>
      </c>
      <c r="G1191" s="2">
        <f t="shared" si="22"/>
        <v>491909.05503999995</v>
      </c>
      <c r="H1191" s="2">
        <f t="shared" si="23"/>
        <v>0.31000000005587935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748.8</v>
      </c>
      <c r="E1211" s="1">
        <v>0</v>
      </c>
      <c r="F1211" s="1">
        <v>0</v>
      </c>
      <c r="G1211" s="2">
        <f t="shared" si="22"/>
        <v>341.45279999999997</v>
      </c>
      <c r="H1211" s="2">
        <f t="shared" si="23"/>
        <v>0.20000000000004547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748.8</v>
      </c>
      <c r="E1213" s="1">
        <v>0</v>
      </c>
      <c r="F1213" s="1">
        <v>0</v>
      </c>
      <c r="G1213" s="2">
        <f t="shared" si="22"/>
        <v>344.44799999999998</v>
      </c>
      <c r="H1213" s="2">
        <f t="shared" si="23"/>
        <v>0.20000000000004547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8230434.29</v>
      </c>
      <c r="D1214" s="1">
        <f>BILANCA!E237</f>
        <v>9619027.6099999994</v>
      </c>
      <c r="E1214" s="1">
        <v>0</v>
      </c>
      <c r="F1214" s="1">
        <v>0</v>
      </c>
      <c r="G1214" s="2">
        <f t="shared" si="22"/>
        <v>6345221.0768099995</v>
      </c>
      <c r="H1214" s="2">
        <f t="shared" si="23"/>
        <v>0.68000000063329935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7015743.9100000001</v>
      </c>
      <c r="D1215" s="1">
        <f>BILANCA!E238</f>
        <v>7972469.1899999995</v>
      </c>
      <c r="E1215" s="1">
        <v>0</v>
      </c>
      <c r="F1215" s="1">
        <v>0</v>
      </c>
      <c r="G1215" s="2">
        <f t="shared" si="22"/>
        <v>5326878.2912799995</v>
      </c>
      <c r="H1215" s="2">
        <f t="shared" si="23"/>
        <v>0.27999999932944775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7398898.4900000002</v>
      </c>
      <c r="D1216" s="1">
        <f>BILANCA!E239</f>
        <v>9853576.1799999997</v>
      </c>
      <c r="E1216" s="1">
        <v>0</v>
      </c>
      <c r="F1216" s="1">
        <v>0</v>
      </c>
      <c r="G1216" s="2">
        <f t="shared" si="22"/>
        <v>6315709.8480500001</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7365406.3799999999</v>
      </c>
      <c r="D1217" s="1">
        <f>BILANCA!E240</f>
        <v>9853576.1799999997</v>
      </c>
      <c r="E1217" s="1">
        <v>0</v>
      </c>
      <c r="F1217" s="1">
        <v>0</v>
      </c>
      <c r="G1217" s="2">
        <f t="shared" si="22"/>
        <v>6334978.7451599995</v>
      </c>
      <c r="H1217" s="2">
        <f t="shared" si="23"/>
        <v>0.55999999959021807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33492.11</v>
      </c>
      <c r="D1218" s="1">
        <f>BILANCA!E241</f>
        <v>0</v>
      </c>
      <c r="E1218" s="1">
        <v>0</v>
      </c>
      <c r="F1218" s="1">
        <v>0</v>
      </c>
      <c r="G1218" s="2">
        <f t="shared" si="22"/>
        <v>7870.6458499999999</v>
      </c>
      <c r="H1218" s="2">
        <f t="shared" si="23"/>
        <v>0.11000000000058208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383154.58</v>
      </c>
      <c r="D1219" s="1">
        <f>BILANCA!E242</f>
        <v>1881106.9900000002</v>
      </c>
      <c r="E1219" s="1">
        <v>0</v>
      </c>
      <c r="F1219" s="1">
        <v>0</v>
      </c>
      <c r="G1219" s="2">
        <f t="shared" si="22"/>
        <v>978306.98016000015</v>
      </c>
      <c r="H1219" s="2">
        <f t="shared" si="23"/>
        <v>0.42999999976018444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371661.69</v>
      </c>
      <c r="D1220" s="1">
        <f>BILANCA!E243</f>
        <v>687140.41</v>
      </c>
      <c r="E1220" s="1">
        <v>0</v>
      </c>
      <c r="F1220" s="1">
        <v>0</v>
      </c>
      <c r="G1220" s="2">
        <f t="shared" si="22"/>
        <v>413788.37486999994</v>
      </c>
      <c r="H1220" s="2">
        <f t="shared" si="23"/>
        <v>0.72000000003026798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11492.89</v>
      </c>
      <c r="D1221" s="1">
        <f>BILANCA!E244</f>
        <v>1193966.58</v>
      </c>
      <c r="E1221" s="1">
        <v>0</v>
      </c>
      <c r="F1221" s="1">
        <v>0</v>
      </c>
      <c r="G1221" s="2">
        <f t="shared" si="22"/>
        <v>571063.39989999996</v>
      </c>
      <c r="H1221" s="2">
        <f t="shared" si="23"/>
        <v>0.52999999992607627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948634.71000000008</v>
      </c>
      <c r="D1222" s="1">
        <f>BILANCA!E245</f>
        <v>819326.60000000009</v>
      </c>
      <c r="E1222" s="1">
        <v>0</v>
      </c>
      <c r="F1222" s="1">
        <v>0</v>
      </c>
      <c r="G1222" s="2">
        <f t="shared" si="22"/>
        <v>618361.81049000006</v>
      </c>
      <c r="H1222" s="2">
        <f t="shared" si="23"/>
        <v>0.68999999982770532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1710029.04</v>
      </c>
      <c r="D1223" s="1">
        <f>BILANCA!E246</f>
        <v>2775622.72</v>
      </c>
      <c r="E1223" s="1">
        <v>0</v>
      </c>
      <c r="F1223" s="1">
        <v>0</v>
      </c>
      <c r="G1223" s="2">
        <f t="shared" si="22"/>
        <v>1742705.8751999999</v>
      </c>
      <c r="H1223" s="2">
        <f t="shared" si="23"/>
        <v>0.31999999983236194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1680363.93</v>
      </c>
      <c r="D1224" s="1">
        <f>BILANCA!E247</f>
        <v>2136692.7000000002</v>
      </c>
      <c r="E1224" s="1">
        <v>0</v>
      </c>
      <c r="F1224" s="1">
        <v>0</v>
      </c>
      <c r="G1224" s="2">
        <f t="shared" si="22"/>
        <v>1434853.5885300001</v>
      </c>
      <c r="H1224" s="2">
        <f t="shared" si="23"/>
        <v>0.36999999987892807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29665.11</v>
      </c>
      <c r="D1226" s="1">
        <f>BILANCA!E249</f>
        <v>638930.02</v>
      </c>
      <c r="E1226" s="1">
        <v>0</v>
      </c>
      <c r="F1226" s="1">
        <v>0</v>
      </c>
      <c r="G1226" s="2">
        <f t="shared" si="22"/>
        <v>317728.61145000003</v>
      </c>
      <c r="H1226" s="2">
        <f t="shared" si="23"/>
        <v>0.13000000001920853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761394.33</v>
      </c>
      <c r="D1227" s="1">
        <f>BILANCA!E250</f>
        <v>1956296.12</v>
      </c>
      <c r="E1227" s="1">
        <v>0</v>
      </c>
      <c r="F1227" s="1">
        <v>0</v>
      </c>
      <c r="G1227" s="2">
        <f t="shared" si="22"/>
        <v>1140452.7230799999</v>
      </c>
      <c r="H1227" s="2">
        <f t="shared" si="23"/>
        <v>0.45000000006984919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761394.33</v>
      </c>
      <c r="D1229" s="1">
        <f>BILANCA!E252</f>
        <v>1956296.12</v>
      </c>
      <c r="E1229" s="1">
        <v>0</v>
      </c>
      <c r="F1229" s="1">
        <v>0</v>
      </c>
      <c r="G1229" s="2">
        <f t="shared" si="22"/>
        <v>1149800.69622</v>
      </c>
      <c r="H1229" s="2">
        <f t="shared" si="23"/>
        <v>0.45000000006984919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266055.67</v>
      </c>
      <c r="D1232" s="1">
        <f>BILANCA!E255</f>
        <v>216145.12</v>
      </c>
      <c r="E1232" s="1">
        <v>0</v>
      </c>
      <c r="F1232" s="1">
        <v>0</v>
      </c>
      <c r="G1232" s="2">
        <f t="shared" si="22"/>
        <v>173888.13159</v>
      </c>
      <c r="H1232" s="2">
        <f t="shared" si="23"/>
        <v>0.45000000001164153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611086.69999999995</v>
      </c>
      <c r="E1233" s="1">
        <v>0</v>
      </c>
      <c r="F1233" s="1">
        <v>0</v>
      </c>
      <c r="G1233" s="2">
        <f t="shared" si="22"/>
        <v>305543.34999999998</v>
      </c>
      <c r="H1233" s="2">
        <f t="shared" si="23"/>
        <v>0.30000000004656613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503955.31</v>
      </c>
      <c r="D1236" s="1">
        <f>BILANCA!E259</f>
        <v>0</v>
      </c>
      <c r="E1236" s="1">
        <v>0</v>
      </c>
      <c r="F1236" s="1">
        <v>0</v>
      </c>
      <c r="G1236" s="2">
        <f t="shared" si="22"/>
        <v>127500.69343</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503955.31</v>
      </c>
      <c r="D1237" s="1">
        <f>BILANCA!E260</f>
        <v>0</v>
      </c>
      <c r="E1237" s="1">
        <v>0</v>
      </c>
      <c r="F1237" s="1">
        <v>0</v>
      </c>
      <c r="G1237" s="2">
        <f t="shared" si="22"/>
        <v>128004.64874</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299993.24</v>
      </c>
      <c r="D1240" s="1">
        <f>BILANCA!E264</f>
        <v>362386.03</v>
      </c>
      <c r="E1240" s="1">
        <v>0</v>
      </c>
      <c r="F1240" s="1">
        <v>0</v>
      </c>
      <c r="G1240" s="2">
        <f t="shared" si="22"/>
        <v>263364.68210000003</v>
      </c>
      <c r="H1240" s="2">
        <f t="shared" si="23"/>
        <v>0.27000000001862645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110249.21</v>
      </c>
      <c r="D1241" s="1">
        <f>BILANCA!E265</f>
        <v>87958.67</v>
      </c>
      <c r="E1241" s="1">
        <v>0</v>
      </c>
      <c r="F1241" s="1">
        <v>0</v>
      </c>
      <c r="G1241" s="2">
        <f t="shared" si="22"/>
        <v>73830.969899999996</v>
      </c>
      <c r="H1241" s="2">
        <f t="shared" si="23"/>
        <v>0.54000000000814907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611086.69999999995</v>
      </c>
      <c r="E1243" s="1">
        <v>0</v>
      </c>
      <c r="F1243" s="1">
        <v>0</v>
      </c>
      <c r="G1243" s="2">
        <f t="shared" si="24"/>
        <v>317765.08399999997</v>
      </c>
      <c r="H1243" s="2">
        <f t="shared" si="23"/>
        <v>0.30000000004656613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738.38</v>
      </c>
      <c r="D1244" s="1">
        <f>BILANCA!E268</f>
        <v>2433.85</v>
      </c>
      <c r="E1244" s="1">
        <v>0</v>
      </c>
      <c r="F1244" s="1">
        <v>0</v>
      </c>
      <c r="G1244" s="2">
        <f t="shared" si="24"/>
        <v>1463.1868800000002</v>
      </c>
      <c r="H1244" s="2">
        <f t="shared" si="23"/>
        <v>0.5300000000000864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26557.119999999999</v>
      </c>
      <c r="D1245" s="1">
        <f>BILANCA!E269</f>
        <v>74846.05</v>
      </c>
      <c r="E1245" s="1">
        <v>0</v>
      </c>
      <c r="F1245" s="1">
        <v>0</v>
      </c>
      <c r="G1245" s="2">
        <f t="shared" si="24"/>
        <v>46177.295640000004</v>
      </c>
      <c r="H1245" s="2">
        <f t="shared" si="23"/>
        <v>0.17000000000189175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836.55</v>
      </c>
      <c r="D1247" s="1">
        <f>BILANCA!E271</f>
        <v>902.91</v>
      </c>
      <c r="E1247" s="1">
        <v>0</v>
      </c>
      <c r="F1247" s="1">
        <v>0</v>
      </c>
      <c r="G1247" s="2">
        <f t="shared" si="24"/>
        <v>697.58568000000002</v>
      </c>
      <c r="H1247" s="2">
        <f t="shared" si="23"/>
        <v>0.54000000000007731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440.77</v>
      </c>
      <c r="D1249" s="1">
        <f>BILANCA!E273</f>
        <v>206.46</v>
      </c>
      <c r="E1249" s="1">
        <v>0</v>
      </c>
      <c r="F1249" s="1">
        <v>0</v>
      </c>
      <c r="G1249" s="2">
        <f t="shared" si="24"/>
        <v>227.08154000000002</v>
      </c>
      <c r="H1249" s="2">
        <f t="shared" si="23"/>
        <v>0.69000000000002615</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121093.29</v>
      </c>
      <c r="D1263" s="1">
        <f>BILANCA!E287</f>
        <v>141254.74</v>
      </c>
      <c r="E1263" s="1">
        <v>0</v>
      </c>
      <c r="F1263" s="1">
        <v>0</v>
      </c>
      <c r="G1263" s="2">
        <f t="shared" si="24"/>
        <v>113008.77559999999</v>
      </c>
      <c r="H1263" s="2">
        <f t="shared" si="23"/>
        <v>0.55000000000291038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92912.7</v>
      </c>
      <c r="D1264" s="1">
        <f>BILANCA!E288</f>
        <v>144025.79999999999</v>
      </c>
      <c r="E1264" s="1">
        <v>0</v>
      </c>
      <c r="F1264" s="1">
        <v>0</v>
      </c>
      <c r="G1264" s="2">
        <f t="shared" si="24"/>
        <v>107050.96829999999</v>
      </c>
      <c r="H1264" s="2">
        <f t="shared" si="23"/>
        <v>0.50000000001455192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43098.54</v>
      </c>
      <c r="D1265" s="1">
        <f>BILANCA!E289</f>
        <v>101691.28</v>
      </c>
      <c r="E1265" s="1">
        <v>0</v>
      </c>
      <c r="F1265" s="1">
        <v>0</v>
      </c>
      <c r="G1265" s="2">
        <f t="shared" si="24"/>
        <v>69507.670199999993</v>
      </c>
      <c r="H1265" s="2">
        <f t="shared" si="23"/>
        <v>0.73999999999796273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59762.3</v>
      </c>
      <c r="D1266" s="1">
        <f>BILANCA!E290</f>
        <v>123269.23</v>
      </c>
      <c r="E1266" s="1">
        <v>0</v>
      </c>
      <c r="F1266" s="1">
        <v>0</v>
      </c>
      <c r="G1266" s="2">
        <f t="shared" si="24"/>
        <v>86683.115079999989</v>
      </c>
      <c r="H1266" s="2">
        <f t="shared" si="23"/>
        <v>0.52999999999883585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1182473.69</v>
      </c>
      <c r="E1269" s="1">
        <v>0</v>
      </c>
      <c r="F1269" s="1">
        <v>0</v>
      </c>
      <c r="G1269" s="2">
        <f t="shared" si="24"/>
        <v>676374.95067999989</v>
      </c>
      <c r="H1269" s="2">
        <f t="shared" si="23"/>
        <v>0.31000000005587935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95056.53</v>
      </c>
      <c r="D1270" s="1">
        <f>BILANCA!E294</f>
        <v>698633.3</v>
      </c>
      <c r="E1270" s="1">
        <v>0</v>
      </c>
      <c r="F1270" s="1">
        <v>0</v>
      </c>
      <c r="G1270" s="2">
        <f t="shared" si="24"/>
        <v>428296.73830999999</v>
      </c>
      <c r="H1270" s="2">
        <f t="shared" si="23"/>
        <v>0.77000000004773028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1099.6099999999999</v>
      </c>
      <c r="D1271" s="1">
        <f>BILANCA!E295</f>
        <v>0</v>
      </c>
      <c r="E1271" s="1">
        <v>0</v>
      </c>
      <c r="F1271" s="1">
        <v>0</v>
      </c>
      <c r="G1271" s="2">
        <f t="shared" si="24"/>
        <v>316.68767999999994</v>
      </c>
      <c r="H1271" s="2">
        <f t="shared" si="23"/>
        <v>0.39000000000010004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4922.3100000000004</v>
      </c>
      <c r="D1273" s="1">
        <f>BILANCA!E297</f>
        <v>796.9</v>
      </c>
      <c r="E1273" s="1">
        <v>0</v>
      </c>
      <c r="F1273" s="1">
        <v>0</v>
      </c>
      <c r="G1273" s="2">
        <f t="shared" si="24"/>
        <v>1889.6719000000001</v>
      </c>
      <c r="H1273" s="2">
        <f t="shared" si="23"/>
        <v>0.41000000000042292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529.99</v>
      </c>
      <c r="E1275" s="1">
        <v>0</v>
      </c>
      <c r="F1275" s="1">
        <v>0</v>
      </c>
      <c r="G1275" s="2">
        <f t="shared" si="24"/>
        <v>309.51416</v>
      </c>
      <c r="H1275" s="2">
        <f t="shared" si="23"/>
        <v>9.9999999999909051E-3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440.77</v>
      </c>
      <c r="D1278" s="1">
        <f>BILANCA!E302</f>
        <v>206.46</v>
      </c>
      <c r="E1278" s="1">
        <v>0</v>
      </c>
      <c r="F1278" s="1">
        <v>0</v>
      </c>
      <c r="G1278" s="2">
        <f t="shared" si="24"/>
        <v>251.83854999999997</v>
      </c>
      <c r="H1278" s="2">
        <f t="shared" si="23"/>
        <v>0.69000000000002615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713248.39</v>
      </c>
      <c r="D1299" s="6">
        <f>'RAS-funkcijski'!E5</f>
        <v>714563.54999999993</v>
      </c>
      <c r="E1299" s="6">
        <v>0</v>
      </c>
      <c r="F1299" s="6">
        <v>0</v>
      </c>
      <c r="G1299" s="7">
        <f t="shared" si="24"/>
        <v>2142.3754899999999</v>
      </c>
      <c r="H1299" s="7">
        <f t="shared" si="23"/>
        <v>0.84000000008381903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51106.399999999994</v>
      </c>
      <c r="D1300" s="1">
        <f>'RAS-funkcijski'!E6</f>
        <v>49963.61</v>
      </c>
      <c r="E1300" s="1">
        <v>0</v>
      </c>
      <c r="F1300" s="1">
        <v>0</v>
      </c>
      <c r="G1300" s="2">
        <f t="shared" si="24"/>
        <v>302.06723999999997</v>
      </c>
      <c r="H1300" s="2">
        <f t="shared" si="23"/>
        <v>0.78999999999359716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34795.99</v>
      </c>
      <c r="D1301" s="1">
        <f>'RAS-funkcijski'!E7</f>
        <v>32317.84</v>
      </c>
      <c r="E1301" s="1">
        <v>0</v>
      </c>
      <c r="F1301" s="1">
        <v>0</v>
      </c>
      <c r="G1301" s="2">
        <f t="shared" si="24"/>
        <v>298.29500999999999</v>
      </c>
      <c r="H1301" s="2">
        <f t="shared" si="23"/>
        <v>0.17000000000189175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16310.41</v>
      </c>
      <c r="D1302" s="1">
        <f>'RAS-funkcijski'!E8</f>
        <v>17645.77</v>
      </c>
      <c r="E1302" s="1">
        <v>0</v>
      </c>
      <c r="F1302" s="1">
        <v>0</v>
      </c>
      <c r="G1302" s="2">
        <f t="shared" si="24"/>
        <v>206.40780000000001</v>
      </c>
      <c r="H1302" s="2">
        <f t="shared" si="23"/>
        <v>0.63999999999941792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662141.99</v>
      </c>
      <c r="D1307" s="1">
        <f>'RAS-funkcijski'!E13</f>
        <v>664599.93999999994</v>
      </c>
      <c r="E1307" s="1">
        <v>0</v>
      </c>
      <c r="F1307" s="1">
        <v>0</v>
      </c>
      <c r="G1307" s="2">
        <f t="shared" si="24"/>
        <v>17922.076829999998</v>
      </c>
      <c r="H1307" s="2">
        <f t="shared" si="23"/>
        <v>7.000000006519258E-2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482893.85</v>
      </c>
      <c r="D1308" s="1">
        <f>'RAS-funkcijski'!E14</f>
        <v>487667.57</v>
      </c>
      <c r="E1308" s="1">
        <v>0</v>
      </c>
      <c r="F1308" s="1">
        <v>0</v>
      </c>
      <c r="G1308" s="2">
        <f t="shared" si="24"/>
        <v>14582.2899</v>
      </c>
      <c r="H1308" s="2">
        <f t="shared" si="23"/>
        <v>0.58000000001629815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179248.14</v>
      </c>
      <c r="D1310" s="1">
        <f>'RAS-funkcijski'!E16</f>
        <v>176932.37</v>
      </c>
      <c r="E1310" s="1">
        <v>0</v>
      </c>
      <c r="F1310" s="1">
        <v>0</v>
      </c>
      <c r="G1310" s="2">
        <f t="shared" si="24"/>
        <v>6397.3545599999998</v>
      </c>
      <c r="H1310" s="2">
        <f t="shared" si="23"/>
        <v>0.51000000000931323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4627.22</v>
      </c>
      <c r="D1316" s="1">
        <f>'RAS-funkcijski'!E22</f>
        <v>0</v>
      </c>
      <c r="E1316" s="1">
        <v>0</v>
      </c>
      <c r="F1316" s="1">
        <v>0</v>
      </c>
      <c r="G1316" s="2">
        <f t="shared" si="24"/>
        <v>83.289959999999994</v>
      </c>
      <c r="H1316" s="2">
        <f t="shared" si="23"/>
        <v>0.22000000000025466</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4627.22</v>
      </c>
      <c r="D1318" s="1">
        <f>'RAS-funkcijski'!E24</f>
        <v>0</v>
      </c>
      <c r="E1318" s="1">
        <v>0</v>
      </c>
      <c r="F1318" s="1">
        <v>0</v>
      </c>
      <c r="G1318" s="2">
        <f t="shared" si="24"/>
        <v>92.54440000000001</v>
      </c>
      <c r="H1318" s="2">
        <f t="shared" si="23"/>
        <v>0.22000000000025466</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99747.77</v>
      </c>
      <c r="D1322" s="1">
        <f>'RAS-funkcijski'!E28</f>
        <v>111179.13</v>
      </c>
      <c r="E1322" s="1">
        <v>0</v>
      </c>
      <c r="F1322" s="1">
        <v>0</v>
      </c>
      <c r="G1322" s="2">
        <f t="shared" si="24"/>
        <v>7730.5447199999999</v>
      </c>
      <c r="H1322" s="2">
        <f t="shared" si="23"/>
        <v>0.36000000000058208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99747.77</v>
      </c>
      <c r="D1324" s="1">
        <f>'RAS-funkcijski'!E30</f>
        <v>111179.13</v>
      </c>
      <c r="E1324" s="1">
        <v>0</v>
      </c>
      <c r="F1324" s="1">
        <v>0</v>
      </c>
      <c r="G1324" s="2">
        <f t="shared" si="24"/>
        <v>8374.7567799999997</v>
      </c>
      <c r="H1324" s="2">
        <f t="shared" si="23"/>
        <v>0.36000000000058208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426214.31</v>
      </c>
      <c r="D1329" s="1">
        <f>'RAS-funkcijski'!E35</f>
        <v>529106.37</v>
      </c>
      <c r="E1329" s="1">
        <v>0</v>
      </c>
      <c r="F1329" s="1">
        <v>0</v>
      </c>
      <c r="G1329" s="2">
        <f t="shared" si="24"/>
        <v>46017.238550000002</v>
      </c>
      <c r="H1329" s="2">
        <f t="shared" si="23"/>
        <v>0.67999999999301508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34147.49</v>
      </c>
      <c r="D1333" s="1">
        <f>'RAS-funkcijski'!E39</f>
        <v>4641.7</v>
      </c>
      <c r="E1333" s="1">
        <v>0</v>
      </c>
      <c r="F1333" s="1">
        <v>0</v>
      </c>
      <c r="G1333" s="2">
        <f t="shared" si="24"/>
        <v>1520.0811500000002</v>
      </c>
      <c r="H1333" s="2">
        <f t="shared" si="23"/>
        <v>0.78999999999814463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34147.49</v>
      </c>
      <c r="D1334" s="1">
        <f>'RAS-funkcijski'!E40</f>
        <v>4641.7</v>
      </c>
      <c r="E1334" s="1">
        <v>0</v>
      </c>
      <c r="F1334" s="1">
        <v>0</v>
      </c>
      <c r="G1334" s="2">
        <f t="shared" si="24"/>
        <v>1563.5120399999998</v>
      </c>
      <c r="H1334" s="2">
        <f t="shared" si="23"/>
        <v>0.78999999999814463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122044.25</v>
      </c>
      <c r="D1348" s="1">
        <f>'RAS-funkcijski'!E54</f>
        <v>246214.44</v>
      </c>
      <c r="E1348" s="1">
        <v>0</v>
      </c>
      <c r="F1348" s="1">
        <v>0</v>
      </c>
      <c r="G1348" s="2">
        <f t="shared" si="24"/>
        <v>30723.656500000005</v>
      </c>
      <c r="H1348" s="2">
        <f t="shared" si="27"/>
        <v>0.69000000000232831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122044.25</v>
      </c>
      <c r="D1349" s="1">
        <f>'RAS-funkcijski'!E55</f>
        <v>246214.44</v>
      </c>
      <c r="E1349" s="1">
        <v>0</v>
      </c>
      <c r="F1349" s="1">
        <v>0</v>
      </c>
      <c r="G1349" s="2">
        <f t="shared" si="24"/>
        <v>31338.129629999999</v>
      </c>
      <c r="H1349" s="2">
        <f t="shared" si="27"/>
        <v>0.69000000000232831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198577.8</v>
      </c>
      <c r="D1355" s="1">
        <f>'RAS-funkcijski'!E61</f>
        <v>202012.75</v>
      </c>
      <c r="E1355" s="1">
        <v>0</v>
      </c>
      <c r="F1355" s="1">
        <v>0</v>
      </c>
      <c r="G1355" s="2">
        <f t="shared" si="24"/>
        <v>34348.388099999996</v>
      </c>
      <c r="H1355" s="2">
        <f t="shared" si="27"/>
        <v>0.45000000001164153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198577.8</v>
      </c>
      <c r="D1358" s="1">
        <f>'RAS-funkcijski'!E64</f>
        <v>202012.75</v>
      </c>
      <c r="E1358" s="1">
        <v>0</v>
      </c>
      <c r="F1358" s="1">
        <v>0</v>
      </c>
      <c r="G1358" s="2">
        <f t="shared" si="24"/>
        <v>36156.197999999997</v>
      </c>
      <c r="H1358" s="2">
        <f t="shared" si="27"/>
        <v>0.45000000001164153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71444.77</v>
      </c>
      <c r="D1368" s="1">
        <f>'RAS-funkcijski'!E74</f>
        <v>76237.48</v>
      </c>
      <c r="E1368" s="1">
        <v>0</v>
      </c>
      <c r="F1368" s="1">
        <v>0</v>
      </c>
      <c r="G1368" s="2">
        <f t="shared" si="24"/>
        <v>15674.381100000001</v>
      </c>
      <c r="H1368" s="2">
        <f t="shared" si="27"/>
        <v>0.70999999999185093</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312061.72000000003</v>
      </c>
      <c r="D1369" s="1">
        <f>'RAS-funkcijski'!E75</f>
        <v>414580.64</v>
      </c>
      <c r="E1369" s="1">
        <v>0</v>
      </c>
      <c r="F1369" s="1">
        <v>0</v>
      </c>
      <c r="G1369" s="2">
        <f t="shared" si="24"/>
        <v>81026.832999999999</v>
      </c>
      <c r="H1369" s="2">
        <f t="shared" si="27"/>
        <v>0.63999999995576218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43234.02</v>
      </c>
      <c r="D1370" s="1">
        <f>'RAS-funkcijski'!E76</f>
        <v>39462.32</v>
      </c>
      <c r="E1370" s="1">
        <v>0</v>
      </c>
      <c r="F1370" s="1">
        <v>0</v>
      </c>
      <c r="G1370" s="2">
        <f t="shared" si="24"/>
        <v>8795.4235199999985</v>
      </c>
      <c r="H1370" s="2">
        <f t="shared" si="27"/>
        <v>0.33999999999650754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3750</v>
      </c>
      <c r="D1371" s="1">
        <f>'RAS-funkcijski'!E77</f>
        <v>0</v>
      </c>
      <c r="E1371" s="1">
        <v>0</v>
      </c>
      <c r="F1371" s="1">
        <v>0</v>
      </c>
      <c r="G1371" s="2">
        <f t="shared" si="24"/>
        <v>273.75</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265077.7</v>
      </c>
      <c r="D1375" s="1">
        <f>'RAS-funkcijski'!E81</f>
        <v>375118.32</v>
      </c>
      <c r="E1375" s="1">
        <v>0</v>
      </c>
      <c r="F1375" s="1">
        <v>0</v>
      </c>
      <c r="G1375" s="2">
        <f t="shared" si="24"/>
        <v>78179.204180000001</v>
      </c>
      <c r="H1375" s="2">
        <f t="shared" si="27"/>
        <v>0.61999999999534339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1545255.5</v>
      </c>
      <c r="D1376" s="1">
        <f>'RAS-funkcijski'!E82</f>
        <v>2513333.36</v>
      </c>
      <c r="E1376" s="1">
        <v>0</v>
      </c>
      <c r="F1376" s="1">
        <v>0</v>
      </c>
      <c r="G1376" s="2">
        <f t="shared" si="24"/>
        <v>512609.93315999996</v>
      </c>
      <c r="H1376" s="2">
        <f t="shared" si="27"/>
        <v>0.85999999986961484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157135.62</v>
      </c>
      <c r="D1377" s="1">
        <f>'RAS-funkcijski'!E83</f>
        <v>122989.32</v>
      </c>
      <c r="E1377" s="1">
        <v>0</v>
      </c>
      <c r="F1377" s="1">
        <v>0</v>
      </c>
      <c r="G1377" s="2">
        <f t="shared" si="24"/>
        <v>31846.026540000003</v>
      </c>
      <c r="H1377" s="2">
        <f t="shared" si="27"/>
        <v>0.70000000001164153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161959.67000000001</v>
      </c>
      <c r="D1378" s="1">
        <f>'RAS-funkcijski'!E84</f>
        <v>343915.63</v>
      </c>
      <c r="E1378" s="1">
        <v>0</v>
      </c>
      <c r="F1378" s="1">
        <v>0</v>
      </c>
      <c r="G1378" s="2">
        <f t="shared" si="24"/>
        <v>67983.274399999995</v>
      </c>
      <c r="H1378" s="2">
        <f t="shared" si="27"/>
        <v>0.6999999999825377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77504.42</v>
      </c>
      <c r="D1379" s="1">
        <f>'RAS-funkcijski'!E85</f>
        <v>45427.37</v>
      </c>
      <c r="E1379" s="1">
        <v>0</v>
      </c>
      <c r="F1379" s="1">
        <v>0</v>
      </c>
      <c r="G1379" s="2">
        <f t="shared" si="24"/>
        <v>13637.091960000002</v>
      </c>
      <c r="H1379" s="2">
        <f t="shared" si="27"/>
        <v>0.79000000000087311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154876.84</v>
      </c>
      <c r="D1380" s="1">
        <f>'RAS-funkcijski'!E86</f>
        <v>144288.03</v>
      </c>
      <c r="E1380" s="1">
        <v>0</v>
      </c>
      <c r="F1380" s="1">
        <v>0</v>
      </c>
      <c r="G1380" s="2">
        <f t="shared" si="24"/>
        <v>36363.137799999997</v>
      </c>
      <c r="H1380" s="2">
        <f t="shared" si="27"/>
        <v>0.19000000000232831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993778.95</v>
      </c>
      <c r="D1382" s="1">
        <f>'RAS-funkcijski'!E88</f>
        <v>1856713.01</v>
      </c>
      <c r="E1382" s="1">
        <v>0</v>
      </c>
      <c r="F1382" s="1">
        <v>0</v>
      </c>
      <c r="G1382" s="2">
        <f t="shared" si="24"/>
        <v>395405.21748000005</v>
      </c>
      <c r="H1382" s="2">
        <f t="shared" si="27"/>
        <v>6.0000000055879354E-2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994.1</v>
      </c>
      <c r="D1383" s="1">
        <f>'RAS-funkcijski'!E89</f>
        <v>0</v>
      </c>
      <c r="E1383" s="1">
        <v>0</v>
      </c>
      <c r="F1383" s="1">
        <v>0</v>
      </c>
      <c r="G1383" s="2">
        <f t="shared" si="24"/>
        <v>84.498500000000007</v>
      </c>
      <c r="H1383" s="2">
        <f t="shared" si="27"/>
        <v>0.10000000000002274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994.1</v>
      </c>
      <c r="D1400" s="1">
        <f>'RAS-funkcijski'!E106</f>
        <v>0</v>
      </c>
      <c r="E1400" s="1">
        <v>0</v>
      </c>
      <c r="F1400" s="1">
        <v>0</v>
      </c>
      <c r="G1400" s="2">
        <f t="shared" si="24"/>
        <v>101.3982</v>
      </c>
      <c r="H1400" s="2">
        <f t="shared" si="27"/>
        <v>0.10000000000002274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220548.48000000001</v>
      </c>
      <c r="D1401" s="1">
        <f>'RAS-funkcijski'!E107</f>
        <v>153936.33000000002</v>
      </c>
      <c r="E1401" s="1">
        <v>0</v>
      </c>
      <c r="F1401" s="1">
        <v>0</v>
      </c>
      <c r="G1401" s="2">
        <f t="shared" si="24"/>
        <v>54427.377420000004</v>
      </c>
      <c r="H1401" s="2">
        <f t="shared" si="27"/>
        <v>0.81000000002677552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29400</v>
      </c>
      <c r="D1402" s="1">
        <f>'RAS-funkcijski'!E108</f>
        <v>30060</v>
      </c>
      <c r="E1402" s="1">
        <v>0</v>
      </c>
      <c r="F1402" s="1">
        <v>0</v>
      </c>
      <c r="G1402" s="2">
        <f t="shared" si="24"/>
        <v>9310.08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24410</v>
      </c>
      <c r="D1403" s="1">
        <f>'RAS-funkcijski'!E109</f>
        <v>42700</v>
      </c>
      <c r="E1403" s="1">
        <v>0</v>
      </c>
      <c r="F1403" s="1">
        <v>0</v>
      </c>
      <c r="G1403" s="2">
        <f t="shared" si="24"/>
        <v>11530.05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6100</v>
      </c>
      <c r="D1406" s="1">
        <f>'RAS-funkcijski'!E112</f>
        <v>46061.16</v>
      </c>
      <c r="E1406" s="1">
        <v>0</v>
      </c>
      <c r="F1406" s="1">
        <v>0</v>
      </c>
      <c r="G1406" s="2">
        <f t="shared" si="24"/>
        <v>10608.010560000001</v>
      </c>
      <c r="H1406" s="2">
        <f t="shared" si="27"/>
        <v>0.16000000000349246</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160638.48000000001</v>
      </c>
      <c r="D1407" s="1">
        <f>'RAS-funkcijski'!E113</f>
        <v>35115.17</v>
      </c>
      <c r="E1407" s="1">
        <v>0</v>
      </c>
      <c r="F1407" s="1">
        <v>0</v>
      </c>
      <c r="G1407" s="2">
        <f t="shared" si="24"/>
        <v>25164.701379999999</v>
      </c>
      <c r="H1407" s="2">
        <f t="shared" si="27"/>
        <v>0.65000000000873115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403572.5</v>
      </c>
      <c r="D1408" s="1">
        <f>'RAS-funkcijski'!E114</f>
        <v>601140.27</v>
      </c>
      <c r="E1408" s="1">
        <v>0</v>
      </c>
      <c r="F1408" s="1">
        <v>0</v>
      </c>
      <c r="G1408" s="2">
        <f t="shared" si="24"/>
        <v>176643.83440000002</v>
      </c>
      <c r="H1408" s="2">
        <f t="shared" si="27"/>
        <v>0.77000000001862645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353862.40000000002</v>
      </c>
      <c r="D1409" s="1">
        <f>'RAS-funkcijski'!E115</f>
        <v>530999.46</v>
      </c>
      <c r="E1409" s="1">
        <v>0</v>
      </c>
      <c r="F1409" s="1">
        <v>0</v>
      </c>
      <c r="G1409" s="2">
        <f t="shared" si="24"/>
        <v>157160.60651999997</v>
      </c>
      <c r="H1409" s="2">
        <f t="shared" si="27"/>
        <v>0.85999999998603016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353862.40000000002</v>
      </c>
      <c r="D1410" s="1">
        <f>'RAS-funkcijski'!E116</f>
        <v>530999.46</v>
      </c>
      <c r="E1410" s="1">
        <v>0</v>
      </c>
      <c r="F1410" s="1">
        <v>0</v>
      </c>
      <c r="G1410" s="2">
        <f t="shared" si="24"/>
        <v>158576.46784</v>
      </c>
      <c r="H1410" s="2">
        <f t="shared" si="27"/>
        <v>0.85999999998603016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49710.1</v>
      </c>
      <c r="D1422" s="1">
        <f>'RAS-funkcijski'!E128</f>
        <v>70140.81</v>
      </c>
      <c r="E1422" s="1">
        <v>0</v>
      </c>
      <c r="F1422" s="1">
        <v>0</v>
      </c>
      <c r="G1422" s="2">
        <f t="shared" si="24"/>
        <v>23558.973279999998</v>
      </c>
      <c r="H1422" s="2">
        <f t="shared" si="27"/>
        <v>0.29000000000087311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200026.11</v>
      </c>
      <c r="D1423" s="1">
        <f>'RAS-funkcijski'!E129</f>
        <v>205181.36</v>
      </c>
      <c r="E1423" s="1">
        <v>0</v>
      </c>
      <c r="F1423" s="1">
        <v>0</v>
      </c>
      <c r="G1423" s="2">
        <f t="shared" si="24"/>
        <v>76298.603749999995</v>
      </c>
      <c r="H1423" s="2">
        <f t="shared" si="27"/>
        <v>0.46999999997206032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2663.61</v>
      </c>
      <c r="D1427" s="1">
        <f>'RAS-funkcijski'!E133</f>
        <v>11910</v>
      </c>
      <c r="E1427" s="1">
        <v>0</v>
      </c>
      <c r="F1427" s="1">
        <v>0</v>
      </c>
      <c r="G1427" s="2">
        <f t="shared" si="24"/>
        <v>3416.3856900000001</v>
      </c>
      <c r="H1427" s="2">
        <f t="shared" si="27"/>
        <v>0.38999999999987267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197062.5</v>
      </c>
      <c r="D1432" s="1">
        <f>'RAS-funkcijski'!E138</f>
        <v>192971.36</v>
      </c>
      <c r="E1432" s="1">
        <v>0</v>
      </c>
      <c r="F1432" s="1">
        <v>0</v>
      </c>
      <c r="G1432" s="2">
        <f t="shared" si="24"/>
        <v>78122.69948000001</v>
      </c>
      <c r="H1432" s="2">
        <f t="shared" si="27"/>
        <v>0.85999999998603016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300</v>
      </c>
      <c r="D1434" s="1">
        <f>'RAS-funkcijski'!E140</f>
        <v>300</v>
      </c>
      <c r="E1434" s="1">
        <v>0</v>
      </c>
      <c r="F1434" s="1">
        <v>0</v>
      </c>
      <c r="G1434" s="2">
        <f t="shared" si="24"/>
        <v>122.4</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3926296.1</v>
      </c>
      <c r="D1435" s="13">
        <f>'RAS-funkcijski'!E141</f>
        <v>5243021.0100000007</v>
      </c>
      <c r="E1435" s="13">
        <v>0</v>
      </c>
      <c r="F1435" s="13">
        <v>0</v>
      </c>
      <c r="G1435" s="14">
        <f t="shared" si="24"/>
        <v>1974490.3224400003</v>
      </c>
      <c r="H1435" s="14">
        <f t="shared" si="27"/>
        <v>0.11000000080093741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86583.77</v>
      </c>
      <c r="D1436" s="6">
        <f>'P-VRIO'!E5</f>
        <v>86583.77</v>
      </c>
      <c r="E1436" s="6">
        <v>0</v>
      </c>
      <c r="F1436" s="6">
        <v>0</v>
      </c>
      <c r="G1436" s="7">
        <f t="shared" si="24"/>
        <v>259.75130999999999</v>
      </c>
      <c r="H1436" s="7">
        <f t="shared" si="27"/>
        <v>0.45999999999185093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86583.77</v>
      </c>
      <c r="D1453" s="1">
        <f>'P-VRIO'!E22</f>
        <v>86583.77</v>
      </c>
      <c r="E1453" s="1">
        <v>0</v>
      </c>
      <c r="F1453" s="1">
        <v>0</v>
      </c>
      <c r="G1453" s="2">
        <f t="shared" si="24"/>
        <v>4675.52358</v>
      </c>
      <c r="H1453" s="2">
        <f t="shared" si="27"/>
        <v>0.45999999999185093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2414.8200000000002</v>
      </c>
      <c r="D1454" s="1">
        <f>'P-VRIO'!E23</f>
        <v>2414.8200000000002</v>
      </c>
      <c r="E1454" s="1">
        <v>0</v>
      </c>
      <c r="F1454" s="1">
        <v>0</v>
      </c>
      <c r="G1454" s="2">
        <f t="shared" si="24"/>
        <v>137.64474000000001</v>
      </c>
      <c r="H1454" s="2">
        <f t="shared" si="27"/>
        <v>0.35999999999967258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2414.8200000000002</v>
      </c>
      <c r="D1456" s="1">
        <f>'P-VRIO'!E25</f>
        <v>2414.8200000000002</v>
      </c>
      <c r="E1456" s="1">
        <v>0</v>
      </c>
      <c r="F1456" s="1">
        <v>0</v>
      </c>
      <c r="G1456" s="2">
        <f t="shared" si="24"/>
        <v>152.13366000000002</v>
      </c>
      <c r="H1456" s="2">
        <f t="shared" si="27"/>
        <v>0.35999999999967258</v>
      </c>
      <c r="I1456" s="10">
        <f t="shared" si="30"/>
        <v>54.768117599950195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84168.95</v>
      </c>
      <c r="D1461" s="1">
        <f>'P-VRIO'!E30</f>
        <v>84168.95</v>
      </c>
      <c r="E1461" s="1">
        <v>0</v>
      </c>
      <c r="F1461" s="1">
        <v>0</v>
      </c>
      <c r="G1461" s="2">
        <f t="shared" si="24"/>
        <v>6565.1780999999992</v>
      </c>
      <c r="H1461" s="2">
        <f t="shared" si="27"/>
        <v>0.10000000000582077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84168.95</v>
      </c>
      <c r="D1467" s="1">
        <f>'P-VRIO'!E36</f>
        <v>84168.95</v>
      </c>
      <c r="E1467" s="1">
        <v>0</v>
      </c>
      <c r="F1467" s="1">
        <v>0</v>
      </c>
      <c r="G1467" s="2">
        <f t="shared" si="24"/>
        <v>8080.2191999999995</v>
      </c>
      <c r="H1467" s="2">
        <f t="shared" si="27"/>
        <v>0.10000000000582077</v>
      </c>
      <c r="I1467" s="10">
        <f t="shared" si="31"/>
        <v>808.02192004703306</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411923.36</v>
      </c>
      <c r="D1480" s="6"/>
      <c r="E1480" s="6">
        <v>0</v>
      </c>
      <c r="F1480" s="6">
        <v>0</v>
      </c>
      <c r="G1480" s="7">
        <f t="shared" ref="G1480:G1580" si="34">B1480/1000*C1480</f>
        <v>411.92336</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6615936.3200000003</v>
      </c>
      <c r="D1481" s="1">
        <v>0</v>
      </c>
      <c r="E1481" s="1">
        <v>0</v>
      </c>
      <c r="F1481" s="1">
        <v>0</v>
      </c>
      <c r="G1481" s="2">
        <f t="shared" si="34"/>
        <v>13231.872640000001</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2936022.01</v>
      </c>
      <c r="D1483" s="1">
        <v>0</v>
      </c>
      <c r="E1483" s="1">
        <v>0</v>
      </c>
      <c r="F1483" s="1">
        <v>0</v>
      </c>
      <c r="G1483" s="2">
        <f t="shared" si="34"/>
        <v>11744.088039999999</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739157.68</v>
      </c>
      <c r="D1484" s="1">
        <v>0</v>
      </c>
      <c r="E1484" s="1">
        <v>0</v>
      </c>
      <c r="F1484" s="1">
        <v>0</v>
      </c>
      <c r="G1484" s="2">
        <f t="shared" si="34"/>
        <v>3695.7884000000004</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1121410.22</v>
      </c>
      <c r="D1485" s="1">
        <v>0</v>
      </c>
      <c r="E1485" s="1">
        <v>0</v>
      </c>
      <c r="F1485" s="1">
        <v>0</v>
      </c>
      <c r="G1485" s="2">
        <f t="shared" si="34"/>
        <v>6728.4613200000003</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14017.59</v>
      </c>
      <c r="D1486" s="1">
        <v>0</v>
      </c>
      <c r="E1486" s="1">
        <v>0</v>
      </c>
      <c r="F1486" s="1">
        <v>0</v>
      </c>
      <c r="G1486" s="2">
        <f t="shared" si="34"/>
        <v>98.123130000000003</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696079.99</v>
      </c>
      <c r="D1487" s="1">
        <v>0</v>
      </c>
      <c r="E1487" s="1">
        <v>0</v>
      </c>
      <c r="F1487" s="1">
        <v>0</v>
      </c>
      <c r="G1487" s="2">
        <f t="shared" si="34"/>
        <v>5568.6399199999996</v>
      </c>
      <c r="H1487" s="2">
        <f t="shared" si="35"/>
        <v>1.0000000009313226E-2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158152.04</v>
      </c>
      <c r="D1489" s="1">
        <v>0</v>
      </c>
      <c r="E1489" s="1">
        <v>0</v>
      </c>
      <c r="F1489" s="1">
        <v>0</v>
      </c>
      <c r="G1489" s="2">
        <f t="shared" si="34"/>
        <v>1581.5204000000001</v>
      </c>
      <c r="H1489" s="2">
        <f t="shared" si="35"/>
        <v>4.0000000008149073E-2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14438.01</v>
      </c>
      <c r="D1490" s="1">
        <v>0</v>
      </c>
      <c r="E1490" s="1">
        <v>0</v>
      </c>
      <c r="F1490" s="1">
        <v>0</v>
      </c>
      <c r="G1490" s="2">
        <f t="shared" si="34"/>
        <v>158.81810999999999</v>
      </c>
      <c r="H1490" s="2">
        <f t="shared" si="35"/>
        <v>1.0000000000218279E-2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192766.48</v>
      </c>
      <c r="D1491" s="1">
        <v>0</v>
      </c>
      <c r="E1491" s="1">
        <v>0</v>
      </c>
      <c r="F1491" s="1">
        <v>0</v>
      </c>
      <c r="G1491" s="2">
        <f t="shared" si="34"/>
        <v>2313.19776</v>
      </c>
      <c r="H1491" s="2">
        <f t="shared" si="35"/>
        <v>0.48000000001047738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1879248.12</v>
      </c>
      <c r="D1492" s="1">
        <v>0</v>
      </c>
      <c r="E1492" s="1">
        <v>0</v>
      </c>
      <c r="F1492" s="1">
        <v>0</v>
      </c>
      <c r="G1492" s="2">
        <f t="shared" si="34"/>
        <v>24430.225559999999</v>
      </c>
      <c r="H1492" s="2">
        <f t="shared" si="35"/>
        <v>0.12000000011175871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1800666.19</v>
      </c>
      <c r="D1493" s="1">
        <v>0</v>
      </c>
      <c r="E1493" s="1">
        <v>0</v>
      </c>
      <c r="F1493" s="1">
        <v>0</v>
      </c>
      <c r="G1493" s="2">
        <f t="shared" si="34"/>
        <v>25209.326659999999</v>
      </c>
      <c r="H1493" s="2">
        <f t="shared" si="35"/>
        <v>0.18999999994412065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618192.5</v>
      </c>
      <c r="D1497" s="1">
        <v>0</v>
      </c>
      <c r="E1497" s="1">
        <v>0</v>
      </c>
      <c r="F1497" s="1">
        <v>0</v>
      </c>
      <c r="G1497" s="2">
        <f t="shared" si="34"/>
        <v>11127.464999999998</v>
      </c>
      <c r="H1497" s="2">
        <f t="shared" si="35"/>
        <v>0.5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1182473.69</v>
      </c>
      <c r="D1498" s="1">
        <v>0</v>
      </c>
      <c r="E1498" s="1">
        <v>0</v>
      </c>
      <c r="F1498" s="1">
        <v>0</v>
      </c>
      <c r="G1498" s="2">
        <f t="shared" si="34"/>
        <v>22467.000109999997</v>
      </c>
      <c r="H1498" s="2">
        <f t="shared" si="35"/>
        <v>0.31000000005587935</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4636511.6400000006</v>
      </c>
      <c r="D1499" s="1">
        <v>0</v>
      </c>
      <c r="E1499" s="1">
        <v>0</v>
      </c>
      <c r="F1499" s="1">
        <v>0</v>
      </c>
      <c r="G1499" s="2">
        <f t="shared" si="34"/>
        <v>92730.232800000013</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2864747.46</v>
      </c>
      <c r="D1501" s="1">
        <v>0</v>
      </c>
      <c r="E1501" s="1">
        <v>0</v>
      </c>
      <c r="F1501" s="1">
        <v>0</v>
      </c>
      <c r="G1501" s="2">
        <f t="shared" si="34"/>
        <v>63024.444119999993</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718536.24</v>
      </c>
      <c r="D1502" s="1">
        <v>0</v>
      </c>
      <c r="E1502" s="1">
        <v>0</v>
      </c>
      <c r="F1502" s="1">
        <v>0</v>
      </c>
      <c r="G1502" s="2">
        <f t="shared" si="34"/>
        <v>16526.33352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1048113.55</v>
      </c>
      <c r="D1503" s="1">
        <v>0</v>
      </c>
      <c r="E1503" s="1">
        <v>0</v>
      </c>
      <c r="F1503" s="1">
        <v>0</v>
      </c>
      <c r="G1503" s="2">
        <f t="shared" si="34"/>
        <v>25154.725200000001</v>
      </c>
      <c r="H1503" s="2">
        <f t="shared" si="35"/>
        <v>0.44999999995343387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37957.279999999999</v>
      </c>
      <c r="D1504" s="1">
        <v>0</v>
      </c>
      <c r="E1504" s="1">
        <v>0</v>
      </c>
      <c r="F1504" s="1">
        <v>0</v>
      </c>
      <c r="G1504" s="2">
        <f t="shared" si="34"/>
        <v>948.93200000000002</v>
      </c>
      <c r="H1504" s="2">
        <f t="shared" si="35"/>
        <v>0.27999999999883585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696079.99</v>
      </c>
      <c r="D1505" s="1">
        <v>0</v>
      </c>
      <c r="E1505" s="1">
        <v>0</v>
      </c>
      <c r="F1505" s="1">
        <v>0</v>
      </c>
      <c r="G1505" s="2">
        <f t="shared" si="34"/>
        <v>18098.079739999997</v>
      </c>
      <c r="H1505" s="2">
        <f t="shared" si="35"/>
        <v>1.0000000009313226E-2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152252.94</v>
      </c>
      <c r="D1507" s="1">
        <v>0</v>
      </c>
      <c r="E1507" s="1">
        <v>0</v>
      </c>
      <c r="F1507" s="1">
        <v>0</v>
      </c>
      <c r="G1507" s="2">
        <f t="shared" si="34"/>
        <v>4263.0823200000004</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14438.01</v>
      </c>
      <c r="D1508" s="1">
        <v>0</v>
      </c>
      <c r="E1508" s="1">
        <v>0</v>
      </c>
      <c r="F1508" s="1">
        <v>0</v>
      </c>
      <c r="G1508" s="2">
        <f t="shared" si="34"/>
        <v>418.70229</v>
      </c>
      <c r="H1508" s="2">
        <f t="shared" si="35"/>
        <v>1.0000000000218279E-2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197369.45</v>
      </c>
      <c r="D1509" s="1">
        <v>0</v>
      </c>
      <c r="E1509" s="1">
        <v>0</v>
      </c>
      <c r="F1509" s="1">
        <v>0</v>
      </c>
      <c r="G1509" s="2">
        <f t="shared" si="34"/>
        <v>5921.0834999999997</v>
      </c>
      <c r="H1509" s="2">
        <f t="shared" si="35"/>
        <v>0.45000000001164153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1757148.45</v>
      </c>
      <c r="D1510" s="1">
        <v>0</v>
      </c>
      <c r="E1510" s="1">
        <v>0</v>
      </c>
      <c r="F1510" s="1">
        <v>0</v>
      </c>
      <c r="G1510" s="2">
        <f t="shared" si="34"/>
        <v>54471.601949999997</v>
      </c>
      <c r="H1510" s="2">
        <f t="shared" si="35"/>
        <v>0.44999999995343387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14615.73</v>
      </c>
      <c r="D1511" s="1">
        <v>0</v>
      </c>
      <c r="E1511" s="1">
        <v>0</v>
      </c>
      <c r="F1511" s="1">
        <v>0</v>
      </c>
      <c r="G1511" s="2">
        <f t="shared" si="34"/>
        <v>467.70335999999998</v>
      </c>
      <c r="H1511" s="2">
        <f t="shared" si="35"/>
        <v>0.27000000000043656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14615.73</v>
      </c>
      <c r="D1515" s="1">
        <v>0</v>
      </c>
      <c r="E1515" s="1">
        <v>0</v>
      </c>
      <c r="F1515" s="1">
        <v>0</v>
      </c>
      <c r="G1515" s="2">
        <f t="shared" si="34"/>
        <v>526.16627999999992</v>
      </c>
      <c r="H1515" s="2">
        <f t="shared" si="35"/>
        <v>0.27000000000043656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2391348.04</v>
      </c>
      <c r="D1517" s="1">
        <v>0</v>
      </c>
      <c r="E1517" s="1">
        <v>0</v>
      </c>
      <c r="F1517" s="1">
        <v>0</v>
      </c>
      <c r="G1517" s="2">
        <f t="shared" si="34"/>
        <v>90871.225519999993</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1425419.71</v>
      </c>
      <c r="D1518" s="1">
        <v>0</v>
      </c>
      <c r="E1518" s="1">
        <v>0</v>
      </c>
      <c r="F1518" s="1">
        <v>0</v>
      </c>
      <c r="G1518" s="2">
        <f t="shared" si="34"/>
        <v>55591.368689999996</v>
      </c>
      <c r="H1518" s="2">
        <f t="shared" si="35"/>
        <v>0.2900000000372529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141254.73999999996</v>
      </c>
      <c r="D1524" s="1">
        <v>0</v>
      </c>
      <c r="E1524" s="1">
        <v>0</v>
      </c>
      <c r="F1524" s="1">
        <v>0</v>
      </c>
      <c r="G1524" s="2">
        <f t="shared" si="34"/>
        <v>6356.4632999999976</v>
      </c>
      <c r="H1524" s="2">
        <f t="shared" si="35"/>
        <v>0.26000000003841706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128105.21999999997</v>
      </c>
      <c r="D1530" s="1">
        <v>0</v>
      </c>
      <c r="E1530" s="1">
        <v>0</v>
      </c>
      <c r="F1530" s="1">
        <v>0</v>
      </c>
      <c r="G1530" s="2">
        <f t="shared" si="34"/>
        <v>6533.3662199999981</v>
      </c>
      <c r="H1530" s="2">
        <f t="shared" si="35"/>
        <v>0.21999999997206032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96084.79</v>
      </c>
      <c r="D1531" s="1">
        <v>0</v>
      </c>
      <c r="E1531" s="1">
        <v>0</v>
      </c>
      <c r="F1531" s="1">
        <v>0</v>
      </c>
      <c r="G1531" s="2">
        <f t="shared" si="34"/>
        <v>4996.4090799999994</v>
      </c>
      <c r="H1531" s="2">
        <f t="shared" si="35"/>
        <v>0.21000000000640284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25193.1</v>
      </c>
      <c r="D1532" s="1">
        <v>0</v>
      </c>
      <c r="E1532" s="1">
        <v>0</v>
      </c>
      <c r="F1532" s="1">
        <v>0</v>
      </c>
      <c r="G1532" s="2">
        <f t="shared" si="34"/>
        <v>1335.2342999999998</v>
      </c>
      <c r="H1532" s="2">
        <f t="shared" si="35"/>
        <v>9.9999999998544808E-2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1518.29</v>
      </c>
      <c r="D1533" s="1">
        <v>0</v>
      </c>
      <c r="E1533" s="1">
        <v>0</v>
      </c>
      <c r="F1533" s="1">
        <v>0</v>
      </c>
      <c r="G1533" s="2">
        <f t="shared" si="34"/>
        <v>81.987659999999991</v>
      </c>
      <c r="H1533" s="2">
        <f t="shared" si="35"/>
        <v>0.28999999999996362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5309.04</v>
      </c>
      <c r="D1534" s="1">
        <v>0</v>
      </c>
      <c r="E1534" s="1">
        <v>0</v>
      </c>
      <c r="F1534" s="1">
        <v>0</v>
      </c>
      <c r="G1534" s="2">
        <f t="shared" si="34"/>
        <v>291.99720000000002</v>
      </c>
      <c r="H1534" s="2">
        <f t="shared" si="35"/>
        <v>3.999999999996362E-2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3820.03</v>
      </c>
      <c r="D1535" s="1">
        <v>0</v>
      </c>
      <c r="E1535" s="1">
        <v>0</v>
      </c>
      <c r="F1535" s="1">
        <v>0</v>
      </c>
      <c r="G1535" s="2">
        <f t="shared" si="34"/>
        <v>213.92168000000001</v>
      </c>
      <c r="H1535" s="2">
        <f t="shared" si="35"/>
        <v>3.0000000000200089E-2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3820.03</v>
      </c>
      <c r="D1536" s="1">
        <v>0</v>
      </c>
      <c r="E1536" s="1">
        <v>0</v>
      </c>
      <c r="F1536" s="1">
        <v>0</v>
      </c>
      <c r="G1536" s="2">
        <f t="shared" si="34"/>
        <v>217.74171000000001</v>
      </c>
      <c r="H1536" s="2">
        <f t="shared" si="35"/>
        <v>3.0000000000200089E-2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7253.8</v>
      </c>
      <c r="D1550" s="1">
        <v>0</v>
      </c>
      <c r="E1550" s="1">
        <v>0</v>
      </c>
      <c r="F1550" s="1">
        <v>0</v>
      </c>
      <c r="G1550" s="2">
        <f t="shared" si="34"/>
        <v>515.01979999999992</v>
      </c>
      <c r="H1550" s="2">
        <f t="shared" si="35"/>
        <v>0.1999999999998181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5559.8</v>
      </c>
      <c r="D1551" s="1">
        <v>0</v>
      </c>
      <c r="E1551" s="1">
        <v>0</v>
      </c>
      <c r="F1551" s="1">
        <v>0</v>
      </c>
      <c r="G1551" s="2">
        <f t="shared" si="34"/>
        <v>400.30559999999997</v>
      </c>
      <c r="H1551" s="2">
        <f t="shared" si="35"/>
        <v>0.1999999999998181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1694</v>
      </c>
      <c r="D1552" s="1">
        <v>0</v>
      </c>
      <c r="E1552" s="1">
        <v>0</v>
      </c>
      <c r="F1552" s="1">
        <v>0</v>
      </c>
      <c r="G1552" s="2">
        <f t="shared" si="34"/>
        <v>123.66199999999999</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2075.69</v>
      </c>
      <c r="D1560" s="1">
        <v>0</v>
      </c>
      <c r="E1560" s="1">
        <v>0</v>
      </c>
      <c r="F1560" s="1">
        <v>0</v>
      </c>
      <c r="G1560" s="2">
        <f t="shared" si="34"/>
        <v>168.13089000000002</v>
      </c>
      <c r="H1560" s="2">
        <f t="shared" si="35"/>
        <v>0.30999999999994543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748.8</v>
      </c>
      <c r="D1561" s="1">
        <v>0</v>
      </c>
      <c r="E1561" s="1">
        <v>0</v>
      </c>
      <c r="F1561" s="1">
        <v>0</v>
      </c>
      <c r="G1561" s="2">
        <f t="shared" si="34"/>
        <v>61.401600000000002</v>
      </c>
      <c r="H1561" s="2">
        <f t="shared" si="35"/>
        <v>0.20000000000004547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46.22</v>
      </c>
      <c r="D1563" s="1">
        <v>0</v>
      </c>
      <c r="E1563" s="1">
        <v>0</v>
      </c>
      <c r="F1563" s="1">
        <v>0</v>
      </c>
      <c r="G1563" s="2">
        <f t="shared" si="34"/>
        <v>3.8824800000000002</v>
      </c>
      <c r="H1563" s="2">
        <f t="shared" si="35"/>
        <v>0.21999999999999886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1280.67</v>
      </c>
      <c r="D1564" s="1">
        <v>0</v>
      </c>
      <c r="E1564" s="1">
        <v>0</v>
      </c>
      <c r="F1564" s="1">
        <v>0</v>
      </c>
      <c r="G1564" s="2">
        <f t="shared" si="34"/>
        <v>108.85695000000001</v>
      </c>
      <c r="H1564" s="2">
        <f t="shared" si="35"/>
        <v>0.32999999999992724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101691.28</v>
      </c>
      <c r="D1565" s="1">
        <v>0</v>
      </c>
      <c r="E1565" s="1">
        <v>0</v>
      </c>
      <c r="F1565" s="1">
        <v>0</v>
      </c>
      <c r="G1565" s="2">
        <f t="shared" si="34"/>
        <v>8745.4500799999987</v>
      </c>
      <c r="H1565" s="2">
        <f t="shared" si="35"/>
        <v>0.27999999999883585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101691.28</v>
      </c>
      <c r="D1566" s="1">
        <v>0</v>
      </c>
      <c r="E1566" s="1">
        <v>0</v>
      </c>
      <c r="F1566" s="1">
        <v>0</v>
      </c>
      <c r="G1566" s="2">
        <f t="shared" si="34"/>
        <v>8847.1413599999996</v>
      </c>
      <c r="H1566" s="2">
        <f t="shared" si="35"/>
        <v>0.27999999999883585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1182473.69</v>
      </c>
      <c r="D1570" s="1">
        <v>0</v>
      </c>
      <c r="E1570" s="1">
        <v>0</v>
      </c>
      <c r="F1570" s="1">
        <v>0</v>
      </c>
      <c r="G1570" s="2">
        <f t="shared" si="34"/>
        <v>107605.10578999999</v>
      </c>
      <c r="H1570" s="2">
        <f t="shared" si="35"/>
        <v>0.31000000005587935</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1182473.69</v>
      </c>
      <c r="D1575" s="1">
        <v>0</v>
      </c>
      <c r="E1575" s="1">
        <v>0</v>
      </c>
      <c r="F1575" s="1">
        <v>0</v>
      </c>
      <c r="G1575" s="2">
        <f t="shared" si="34"/>
        <v>113517.47424</v>
      </c>
      <c r="H1575" s="2">
        <f t="shared" si="35"/>
        <v>0.31000000005587935</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965928.33000000007</v>
      </c>
      <c r="D1576" s="1">
        <v>0</v>
      </c>
      <c r="E1576" s="1">
        <v>0</v>
      </c>
      <c r="F1576" s="1">
        <v>0</v>
      </c>
      <c r="G1576" s="2">
        <f t="shared" si="34"/>
        <v>93695.048010000013</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144025.79999999999</v>
      </c>
      <c r="D1578" s="1">
        <v>0</v>
      </c>
      <c r="E1578" s="1">
        <v>0</v>
      </c>
      <c r="F1578" s="1">
        <v>0</v>
      </c>
      <c r="G1578" s="2">
        <f t="shared" si="34"/>
        <v>14258.554199999999</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123269.23</v>
      </c>
      <c r="D1579" s="1">
        <v>0</v>
      </c>
      <c r="E1579" s="1">
        <v>0</v>
      </c>
      <c r="F1579" s="1">
        <v>0</v>
      </c>
      <c r="G1579" s="2">
        <f t="shared" si="34"/>
        <v>12326.923000000001</v>
      </c>
      <c r="H1579" s="2">
        <f t="shared" si="35"/>
        <v>0.22999999999592546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698633.3</v>
      </c>
      <c r="D1580" s="13">
        <v>0</v>
      </c>
      <c r="E1580" s="13">
        <v>0</v>
      </c>
      <c r="F1580" s="13">
        <v>0</v>
      </c>
      <c r="G1580" s="14">
        <f t="shared" si="34"/>
        <v>70561.963300000003</v>
      </c>
      <c r="H1580" s="14">
        <f t="shared" si="35"/>
        <v>0.30000000004656613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35079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1"/>
      <c r="F8" s="312" t="s">
        <v>32</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0" t="s">
        <v>41</v>
      </c>
      <c r="C15" s="331"/>
      <c r="D15" s="331"/>
      <c r="E15" s="331"/>
      <c r="F15" s="33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4453861.43</v>
      </c>
      <c r="I16" s="170">
        <f>'PR-RAS'!E6</f>
        <v>4940509.4400000004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2893513.91</v>
      </c>
      <c r="I17" s="170">
        <f>'PR-RAS'!E151</f>
        <v>3363794.12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948634.71</v>
      </c>
      <c r="I18" s="170">
        <f>'PR-RAS'!E645</f>
        <v>819326.59999999974</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7" t="str">
        <f>BILANCA!C7</f>
        <v>B002</v>
      </c>
      <c r="H20" s="172">
        <f>BILANCA!D7</f>
        <v>7269375.3500000015</v>
      </c>
      <c r="I20" s="173">
        <f>BILANCA!E7</f>
        <v>9853576.1799999997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1372982.2999999998</v>
      </c>
      <c r="I21" s="175">
        <f>BILANCA!E68</f>
        <v>2157548.27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411923.36</v>
      </c>
      <c r="I22" s="175">
        <f>BILANCA!E176</f>
        <v>2392096.84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8230434.29</v>
      </c>
      <c r="I23" s="177">
        <f>BILANCA!E237</f>
        <v>9619027.6099999994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7" t="str">
        <f>'RAS-funkcijski'!C5</f>
        <v>01</v>
      </c>
      <c r="H24" s="172">
        <f>'RAS-funkcijski'!D5</f>
        <v>713248.39</v>
      </c>
      <c r="I24" s="173">
        <f>'RAS-funkcijski'!E5</f>
        <v>714563.54999999993</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426214.31</v>
      </c>
      <c r="I25" s="175">
        <f>'RAS-funkcijski'!E35</f>
        <v>529106.37</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993778.95</v>
      </c>
      <c r="I26" s="175">
        <f>'RAS-funkcijski'!E88</f>
        <v>1856713.01</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403572.5</v>
      </c>
      <c r="I27" s="175">
        <f>'RAS-funkcijski'!E114</f>
        <v>601140.27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3926296.1</v>
      </c>
      <c r="I28" s="179">
        <f>'RAS-funkcijski'!E141</f>
        <v>5243021.0100000007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7" t="str">
        <f>'P-VRIO'!C5</f>
        <v>9151</v>
      </c>
      <c r="H29" s="172">
        <f>'P-VRIO'!D5</f>
        <v>86583.77</v>
      </c>
      <c r="I29" s="173">
        <f>'P-VRIO'!E5</f>
        <v>86583.77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86583.77</v>
      </c>
      <c r="I30" s="175">
        <f>'P-VRIO'!E22</f>
        <v>86583.77</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7" t="str">
        <f>OBVEZE!C5</f>
        <v>V001</v>
      </c>
      <c r="H33" s="180" t="s">
        <v>46</v>
      </c>
      <c r="I33" s="181">
        <f>OBVEZE!D5</f>
        <v>411923.36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46</v>
      </c>
      <c r="I34" s="175">
        <f>OBVEZE!D42</f>
        <v>2391348.04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46</v>
      </c>
      <c r="I35" s="175">
        <f>OBVEZE!D43</f>
        <v>1425419.71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46</v>
      </c>
      <c r="I36" s="179">
        <f>OBVEZE!D101</f>
        <v>965928.33000000007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47</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97" priority="2" operator="equal">
      <formula>"DA"</formula>
    </cfRule>
  </conditionalFormatting>
  <conditionalFormatting sqref="I7:I11">
    <cfRule type="cellIs" dxfId="96"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5" zoomScaleNormal="100" workbookViewId="0">
      <selection activeCell="E650" sqref="E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4453861.43</v>
      </c>
      <c r="E6" s="51">
        <f>E7+E44+E50+E82+E106+E124+E133+E139</f>
        <v>4940509.4400000004</v>
      </c>
      <c r="F6" s="52">
        <f t="shared" ref="F6:F131" si="0">IF(D6&lt;&gt;0,IF(E6/D6&gt;=100,"&gt;&gt;100",E6/D6*100),"-")</f>
        <v>110.92642906943786</v>
      </c>
    </row>
    <row r="7" spans="1:25" ht="12.75" customHeight="1" x14ac:dyDescent="0.2">
      <c r="A7" s="53">
        <v>61</v>
      </c>
      <c r="B7" s="294" t="s">
        <v>60</v>
      </c>
      <c r="C7" s="50" t="s">
        <v>61</v>
      </c>
      <c r="D7" s="51">
        <f t="shared" ref="D7:E7" si="1">D8+D17+D23+D29+D37+D40</f>
        <v>2452533.17</v>
      </c>
      <c r="E7" s="51">
        <f t="shared" si="1"/>
        <v>2910775.95</v>
      </c>
      <c r="F7" s="52">
        <f t="shared" si="0"/>
        <v>118.68446819008773</v>
      </c>
    </row>
    <row r="8" spans="1:25" ht="12.75" customHeight="1" x14ac:dyDescent="0.2">
      <c r="A8" s="53">
        <v>611</v>
      </c>
      <c r="B8" s="85" t="s">
        <v>62</v>
      </c>
      <c r="C8" s="50" t="s">
        <v>63</v>
      </c>
      <c r="D8" s="51">
        <f t="shared" ref="D8:E8" si="2">SUM(D9:D14)-D15-D16</f>
        <v>1413417.7900000003</v>
      </c>
      <c r="E8" s="51">
        <f t="shared" si="2"/>
        <v>1771099.46</v>
      </c>
      <c r="F8" s="52">
        <f t="shared" si="0"/>
        <v>125.30615310848745</v>
      </c>
    </row>
    <row r="9" spans="1:25" ht="12.75" customHeight="1" x14ac:dyDescent="0.2">
      <c r="A9" s="53">
        <v>6111</v>
      </c>
      <c r="B9" s="85" t="s">
        <v>64</v>
      </c>
      <c r="C9" s="50" t="s">
        <v>65</v>
      </c>
      <c r="D9" s="242">
        <v>1075720.6000000001</v>
      </c>
      <c r="E9" s="310">
        <v>1466940.73</v>
      </c>
      <c r="F9" s="52">
        <f t="shared" si="0"/>
        <v>136.36819170331032</v>
      </c>
    </row>
    <row r="10" spans="1:25" ht="12.75" customHeight="1" x14ac:dyDescent="0.2">
      <c r="A10" s="53">
        <v>6112</v>
      </c>
      <c r="B10" s="85" t="s">
        <v>66</v>
      </c>
      <c r="C10" s="50" t="s">
        <v>67</v>
      </c>
      <c r="D10" s="242">
        <v>105598.28</v>
      </c>
      <c r="E10" s="310">
        <v>132877.35999999999</v>
      </c>
      <c r="F10" s="52">
        <f t="shared" si="0"/>
        <v>125.83288288407726</v>
      </c>
    </row>
    <row r="11" spans="1:25" ht="12.75" customHeight="1" x14ac:dyDescent="0.2">
      <c r="A11" s="53">
        <v>6113</v>
      </c>
      <c r="B11" s="85" t="s">
        <v>68</v>
      </c>
      <c r="C11" s="50" t="s">
        <v>69</v>
      </c>
      <c r="D11" s="242">
        <v>130761.06</v>
      </c>
      <c r="E11" s="310">
        <v>159570.72</v>
      </c>
      <c r="F11" s="52">
        <f t="shared" si="0"/>
        <v>122.03229310010182</v>
      </c>
    </row>
    <row r="12" spans="1:25" ht="12.75" customHeight="1" x14ac:dyDescent="0.2">
      <c r="A12" s="53">
        <v>6114</v>
      </c>
      <c r="B12" s="85" t="s">
        <v>70</v>
      </c>
      <c r="C12" s="50" t="s">
        <v>71</v>
      </c>
      <c r="D12" s="242">
        <v>163701.26</v>
      </c>
      <c r="E12" s="310">
        <v>79878.53</v>
      </c>
      <c r="F12" s="52">
        <f t="shared" si="0"/>
        <v>48.795305546212653</v>
      </c>
    </row>
    <row r="13" spans="1:25" ht="12.75" customHeight="1" x14ac:dyDescent="0.2">
      <c r="A13" s="53">
        <v>6115</v>
      </c>
      <c r="B13" s="85" t="s">
        <v>72</v>
      </c>
      <c r="C13" s="50" t="s">
        <v>73</v>
      </c>
      <c r="D13" s="242">
        <v>65193.27</v>
      </c>
      <c r="E13" s="310">
        <v>84149.58</v>
      </c>
      <c r="F13" s="52">
        <f t="shared" si="0"/>
        <v>129.07709645489481</v>
      </c>
    </row>
    <row r="14" spans="1:25" ht="12.75" customHeight="1" x14ac:dyDescent="0.2">
      <c r="A14" s="53">
        <v>6116</v>
      </c>
      <c r="B14" s="85" t="s">
        <v>74</v>
      </c>
      <c r="C14" s="50" t="s">
        <v>75</v>
      </c>
      <c r="D14" s="242">
        <v>18.84</v>
      </c>
      <c r="E14" s="310">
        <v>18.84</v>
      </c>
      <c r="F14" s="52">
        <f t="shared" si="0"/>
        <v>100</v>
      </c>
    </row>
    <row r="15" spans="1:25" ht="12.75" customHeight="1" x14ac:dyDescent="0.2">
      <c r="A15" s="53">
        <v>6117</v>
      </c>
      <c r="B15" s="85" t="s">
        <v>76</v>
      </c>
      <c r="C15" s="50" t="s">
        <v>77</v>
      </c>
      <c r="D15" s="242">
        <v>127575.52</v>
      </c>
      <c r="E15" s="310">
        <v>152336.29999999999</v>
      </c>
      <c r="F15" s="52">
        <f t="shared" si="0"/>
        <v>119.40872355448755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983431.83</v>
      </c>
      <c r="E23" s="51">
        <f t="shared" si="4"/>
        <v>1079142.4100000001</v>
      </c>
      <c r="F23" s="52">
        <f t="shared" si="0"/>
        <v>109.73230447503414</v>
      </c>
    </row>
    <row r="24" spans="1:6" ht="12.75" customHeight="1" x14ac:dyDescent="0.2">
      <c r="A24" s="53">
        <v>6131</v>
      </c>
      <c r="B24" s="85" t="s">
        <v>94</v>
      </c>
      <c r="C24" s="50" t="s">
        <v>95</v>
      </c>
      <c r="D24" s="242">
        <v>179956.48000000001</v>
      </c>
      <c r="E24" s="310">
        <v>460840.64</v>
      </c>
      <c r="F24" s="52">
        <f t="shared" si="0"/>
        <v>256.0844933174954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803475.35</v>
      </c>
      <c r="E27" s="310">
        <v>618301.77</v>
      </c>
      <c r="F27" s="52">
        <f t="shared" si="0"/>
        <v>76.953421159715731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55683.55</v>
      </c>
      <c r="E29" s="51">
        <f t="shared" si="5"/>
        <v>60534.080000000002</v>
      </c>
      <c r="F29" s="52">
        <f t="shared" si="0"/>
        <v>108.71088499206678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55683.55</v>
      </c>
      <c r="E31" s="310">
        <v>60534.080000000002</v>
      </c>
      <c r="F31" s="52">
        <f t="shared" si="0"/>
        <v>108.71088499206678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479783.80000000005</v>
      </c>
      <c r="E50" s="51">
        <f>E51+E54+E59+E62+E65+E68+E71+E74+E77</f>
        <v>734247.01</v>
      </c>
      <c r="F50" s="52">
        <f t="shared" si="0"/>
        <v>153.03705752466007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90183.16</v>
      </c>
      <c r="E54" s="51">
        <f t="shared" si="11"/>
        <v>19691.349999999999</v>
      </c>
      <c r="F54" s="52">
        <f t="shared" si="0"/>
        <v>21.834841449334885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90183.16</v>
      </c>
      <c r="E58" s="310">
        <v>19691.349999999999</v>
      </c>
      <c r="F58" s="52">
        <f t="shared" si="0"/>
        <v>21.834841449334885</v>
      </c>
    </row>
    <row r="59" spans="1:6" ht="24" x14ac:dyDescent="0.2">
      <c r="A59" s="53">
        <v>633</v>
      </c>
      <c r="B59" s="86" t="s">
        <v>164</v>
      </c>
      <c r="C59" s="50" t="s">
        <v>165</v>
      </c>
      <c r="D59" s="51">
        <f t="shared" ref="D59:E59" si="12">SUM(D60:D61)</f>
        <v>293329.28000000003</v>
      </c>
      <c r="E59" s="51">
        <f t="shared" si="12"/>
        <v>457113.27</v>
      </c>
      <c r="F59" s="52">
        <f t="shared" si="0"/>
        <v>155.83622269144081</v>
      </c>
    </row>
    <row r="60" spans="1:6" ht="24" x14ac:dyDescent="0.2">
      <c r="A60" s="53">
        <v>6331</v>
      </c>
      <c r="B60" s="86" t="s">
        <v>166</v>
      </c>
      <c r="C60" s="50" t="s">
        <v>167</v>
      </c>
      <c r="D60" s="242">
        <v>89342.75</v>
      </c>
      <c r="E60" s="310">
        <v>127808.46</v>
      </c>
      <c r="F60" s="52">
        <f t="shared" si="0"/>
        <v>143.05409224587336</v>
      </c>
    </row>
    <row r="61" spans="1:6" ht="24" x14ac:dyDescent="0.2">
      <c r="A61" s="53">
        <v>6332</v>
      </c>
      <c r="B61" s="86" t="s">
        <v>168</v>
      </c>
      <c r="C61" s="50" t="s">
        <v>169</v>
      </c>
      <c r="D61" s="242">
        <v>203986.53</v>
      </c>
      <c r="E61" s="310">
        <v>329304.81</v>
      </c>
      <c r="F61" s="52">
        <f t="shared" si="0"/>
        <v>161.43458590133378</v>
      </c>
    </row>
    <row r="62" spans="1:6" ht="12.75" customHeight="1" x14ac:dyDescent="0.2">
      <c r="A62" s="53">
        <v>634</v>
      </c>
      <c r="B62" s="85" t="s">
        <v>170</v>
      </c>
      <c r="C62" s="50" t="s">
        <v>171</v>
      </c>
      <c r="D62" s="51">
        <f t="shared" ref="D62:E62" si="13">SUM(D63:D64)</f>
        <v>46784.07</v>
      </c>
      <c r="E62" s="51">
        <f t="shared" si="13"/>
        <v>19683.599999999999</v>
      </c>
      <c r="F62" s="52">
        <f t="shared" si="0"/>
        <v>42.073295461467971</v>
      </c>
    </row>
    <row r="63" spans="1:6" ht="12.75" customHeight="1" x14ac:dyDescent="0.2">
      <c r="A63" s="53">
        <v>6341</v>
      </c>
      <c r="B63" s="85" t="s">
        <v>172</v>
      </c>
      <c r="C63" s="50" t="s">
        <v>173</v>
      </c>
      <c r="D63" s="242">
        <v>0</v>
      </c>
      <c r="E63" s="310">
        <v>9813.6</v>
      </c>
      <c r="F63" s="52" t="str">
        <f t="shared" si="0"/>
        <v>-</v>
      </c>
    </row>
    <row r="64" spans="1:6" ht="12.75" customHeight="1" x14ac:dyDescent="0.2">
      <c r="A64" s="53">
        <v>6342</v>
      </c>
      <c r="B64" s="85" t="s">
        <v>174</v>
      </c>
      <c r="C64" s="50" t="s">
        <v>175</v>
      </c>
      <c r="D64" s="242">
        <v>46784.07</v>
      </c>
      <c r="E64" s="310">
        <v>9870</v>
      </c>
      <c r="F64" s="52">
        <f t="shared" si="0"/>
        <v>21.096924658329215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1912.87</v>
      </c>
      <c r="E68" s="51">
        <f t="shared" si="15"/>
        <v>4082.4</v>
      </c>
      <c r="F68" s="52">
        <f t="shared" si="0"/>
        <v>213.41753490827921</v>
      </c>
    </row>
    <row r="69" spans="1:6" ht="12.75" customHeight="1" x14ac:dyDescent="0.2">
      <c r="A69" s="53" t="s">
        <v>184</v>
      </c>
      <c r="B69" s="85" t="s">
        <v>185</v>
      </c>
      <c r="C69" s="50" t="s">
        <v>184</v>
      </c>
      <c r="D69" s="242">
        <v>1912.87</v>
      </c>
      <c r="E69" s="242">
        <v>4082.4</v>
      </c>
      <c r="F69" s="52">
        <f t="shared" si="0"/>
        <v>213.41753490827921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47574.42</v>
      </c>
      <c r="E74" s="51">
        <f t="shared" si="17"/>
        <v>233676.39</v>
      </c>
      <c r="F74" s="52">
        <f t="shared" si="0"/>
        <v>491.18074376944588</v>
      </c>
    </row>
    <row r="75" spans="1:6" ht="12.75" customHeight="1" x14ac:dyDescent="0.2">
      <c r="A75" s="53" t="s">
        <v>196</v>
      </c>
      <c r="B75" s="85" t="s">
        <v>197</v>
      </c>
      <c r="C75" s="50" t="s">
        <v>196</v>
      </c>
      <c r="D75" s="242">
        <v>47574.42</v>
      </c>
      <c r="E75" s="310">
        <v>233676.39</v>
      </c>
      <c r="F75" s="52">
        <f t="shared" si="0"/>
        <v>491.18074376944588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198725.18999999997</v>
      </c>
      <c r="E82" s="51">
        <f t="shared" si="19"/>
        <v>204726.44</v>
      </c>
      <c r="F82" s="52">
        <f t="shared" si="0"/>
        <v>103.01987382676552</v>
      </c>
    </row>
    <row r="83" spans="1:6" ht="12.75" customHeight="1" x14ac:dyDescent="0.2">
      <c r="A83" s="53">
        <v>641</v>
      </c>
      <c r="B83" s="85" t="s">
        <v>212</v>
      </c>
      <c r="C83" s="50" t="s">
        <v>213</v>
      </c>
      <c r="D83" s="51">
        <f t="shared" ref="D83:E83" si="20">SUM(D84:D90)</f>
        <v>442.77</v>
      </c>
      <c r="E83" s="51">
        <f t="shared" si="20"/>
        <v>602.07000000000005</v>
      </c>
      <c r="F83" s="52">
        <f t="shared" si="0"/>
        <v>135.97804729317707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442.76</v>
      </c>
      <c r="E85" s="310">
        <v>602.07000000000005</v>
      </c>
      <c r="F85" s="52">
        <f t="shared" si="0"/>
        <v>135.98111843888339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198282.41999999998</v>
      </c>
      <c r="E91" s="51">
        <f t="shared" si="21"/>
        <v>204124.37</v>
      </c>
      <c r="F91" s="52">
        <f t="shared" si="0"/>
        <v>102.94627733512634</v>
      </c>
    </row>
    <row r="92" spans="1:6" ht="12.75" customHeight="1" x14ac:dyDescent="0.2">
      <c r="A92" s="53">
        <v>6421</v>
      </c>
      <c r="B92" s="85" t="s">
        <v>230</v>
      </c>
      <c r="C92" s="50" t="s">
        <v>231</v>
      </c>
      <c r="D92" s="242">
        <v>111368.38</v>
      </c>
      <c r="E92" s="310">
        <v>97895.11</v>
      </c>
      <c r="F92" s="52">
        <f t="shared" si="0"/>
        <v>87.902068791877909</v>
      </c>
    </row>
    <row r="93" spans="1:6" ht="12.75" customHeight="1" x14ac:dyDescent="0.2">
      <c r="A93" s="53">
        <v>6422</v>
      </c>
      <c r="B93" s="85" t="s">
        <v>232</v>
      </c>
      <c r="C93" s="50" t="s">
        <v>233</v>
      </c>
      <c r="D93" s="242">
        <v>18323.87</v>
      </c>
      <c r="E93" s="310">
        <v>22971.57</v>
      </c>
      <c r="F93" s="52">
        <f t="shared" si="0"/>
        <v>125.36418343941537</v>
      </c>
    </row>
    <row r="94" spans="1:6" ht="12.75" customHeight="1" x14ac:dyDescent="0.2">
      <c r="A94" s="53">
        <v>6423</v>
      </c>
      <c r="B94" s="85" t="s">
        <v>234</v>
      </c>
      <c r="C94" s="50" t="s">
        <v>235</v>
      </c>
      <c r="D94" s="242">
        <v>66937.56</v>
      </c>
      <c r="E94" s="310">
        <v>81430.929999999993</v>
      </c>
      <c r="F94" s="52">
        <f t="shared" si="0"/>
        <v>121.65207396266011</v>
      </c>
    </row>
    <row r="95" spans="1:6" ht="12.75" customHeight="1" x14ac:dyDescent="0.2">
      <c r="A95" s="53">
        <v>6424</v>
      </c>
      <c r="B95" s="85" t="s">
        <v>236</v>
      </c>
      <c r="C95" s="50" t="s">
        <v>237</v>
      </c>
      <c r="D95" s="242">
        <v>0</v>
      </c>
      <c r="E95" s="310"/>
      <c r="F95" s="52" t="str">
        <f t="shared" si="0"/>
        <v>-</v>
      </c>
    </row>
    <row r="96" spans="1:6" ht="12.75" customHeight="1" x14ac:dyDescent="0.2">
      <c r="A96" s="53" t="s">
        <v>238</v>
      </c>
      <c r="B96" s="85" t="s">
        <v>239</v>
      </c>
      <c r="C96" s="50" t="s">
        <v>238</v>
      </c>
      <c r="D96" s="242">
        <v>0</v>
      </c>
      <c r="E96" s="310"/>
      <c r="F96" s="52" t="str">
        <f t="shared" si="0"/>
        <v>-</v>
      </c>
    </row>
    <row r="97" spans="1:6" ht="12.75" customHeight="1" x14ac:dyDescent="0.2">
      <c r="A97" s="53">
        <v>6429</v>
      </c>
      <c r="B97" s="85" t="s">
        <v>240</v>
      </c>
      <c r="C97" s="50" t="s">
        <v>241</v>
      </c>
      <c r="D97" s="242">
        <v>1652.61</v>
      </c>
      <c r="E97" s="310">
        <v>1826.76</v>
      </c>
      <c r="F97" s="52">
        <f t="shared" si="0"/>
        <v>110.53787644997912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1300734.42</v>
      </c>
      <c r="E106" s="51">
        <f t="shared" si="23"/>
        <v>1034904.4700000001</v>
      </c>
      <c r="F106" s="52">
        <f t="shared" si="0"/>
        <v>79.563087905369656</v>
      </c>
    </row>
    <row r="107" spans="1:6" ht="12.75" customHeight="1" x14ac:dyDescent="0.2">
      <c r="A107" s="53">
        <v>651</v>
      </c>
      <c r="B107" s="85" t="s">
        <v>260</v>
      </c>
      <c r="C107" s="50" t="s">
        <v>261</v>
      </c>
      <c r="D107" s="51">
        <f t="shared" ref="D107:E107" si="24">SUM(D108:D111)</f>
        <v>52653.46</v>
      </c>
      <c r="E107" s="51">
        <f t="shared" si="24"/>
        <v>71068.08</v>
      </c>
      <c r="F107" s="52">
        <f t="shared" si="0"/>
        <v>134.97323822593995</v>
      </c>
    </row>
    <row r="108" spans="1:6" ht="12.75" customHeight="1" x14ac:dyDescent="0.2">
      <c r="A108" s="53">
        <v>6511</v>
      </c>
      <c r="B108" s="85" t="s">
        <v>262</v>
      </c>
      <c r="C108" s="50" t="s">
        <v>263</v>
      </c>
      <c r="D108" s="242">
        <v>160.65</v>
      </c>
      <c r="E108" s="310">
        <v>53.46</v>
      </c>
      <c r="F108" s="52">
        <f t="shared" si="0"/>
        <v>33.277310924369743</v>
      </c>
    </row>
    <row r="109" spans="1:6" ht="12.75" customHeight="1" x14ac:dyDescent="0.2">
      <c r="A109" s="53">
        <v>6512</v>
      </c>
      <c r="B109" s="85" t="s">
        <v>264</v>
      </c>
      <c r="C109" s="50" t="s">
        <v>265</v>
      </c>
      <c r="D109" s="242">
        <v>108.89</v>
      </c>
      <c r="E109" s="310">
        <v>357.14</v>
      </c>
      <c r="F109" s="52">
        <f t="shared" si="0"/>
        <v>327.98236752686194</v>
      </c>
    </row>
    <row r="110" spans="1:6" ht="12.75" customHeight="1" x14ac:dyDescent="0.2">
      <c r="A110" s="53">
        <v>6513</v>
      </c>
      <c r="B110" s="85" t="s">
        <v>266</v>
      </c>
      <c r="C110" s="50" t="s">
        <v>267</v>
      </c>
      <c r="D110" s="242">
        <v>0</v>
      </c>
      <c r="E110" s="310"/>
      <c r="F110" s="52" t="str">
        <f t="shared" si="0"/>
        <v>-</v>
      </c>
    </row>
    <row r="111" spans="1:6" ht="12.75" customHeight="1" x14ac:dyDescent="0.2">
      <c r="A111" s="53">
        <v>6514</v>
      </c>
      <c r="B111" s="85" t="s">
        <v>268</v>
      </c>
      <c r="C111" s="50" t="s">
        <v>269</v>
      </c>
      <c r="D111" s="242">
        <v>52383.92</v>
      </c>
      <c r="E111" s="310">
        <v>70657.48</v>
      </c>
      <c r="F111" s="52">
        <f t="shared" si="0"/>
        <v>134.88391094060924</v>
      </c>
    </row>
    <row r="112" spans="1:6" ht="12.75" customHeight="1" x14ac:dyDescent="0.2">
      <c r="A112" s="53">
        <v>652</v>
      </c>
      <c r="B112" s="85" t="s">
        <v>270</v>
      </c>
      <c r="C112" s="50" t="s">
        <v>271</v>
      </c>
      <c r="D112" s="51">
        <f t="shared" ref="D112:E112" si="25">SUM(D113:D119)</f>
        <v>79019.08</v>
      </c>
      <c r="E112" s="51">
        <f t="shared" si="25"/>
        <v>41481.199999999997</v>
      </c>
      <c r="F112" s="52">
        <f t="shared" si="0"/>
        <v>52.495169521082751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9670.58</v>
      </c>
      <c r="E114" s="310">
        <v>1837.77</v>
      </c>
      <c r="F114" s="52">
        <f t="shared" si="0"/>
        <v>19.003720562779066</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69348.5</v>
      </c>
      <c r="E117" s="242">
        <v>39643.43</v>
      </c>
      <c r="F117" s="52">
        <f t="shared" si="0"/>
        <v>57.165519081162529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1169061.8799999999</v>
      </c>
      <c r="E120" s="51">
        <f t="shared" si="26"/>
        <v>922355.19000000006</v>
      </c>
      <c r="F120" s="52">
        <f t="shared" si="0"/>
        <v>78.89703751182104</v>
      </c>
    </row>
    <row r="121" spans="1:6" ht="12.75" customHeight="1" x14ac:dyDescent="0.2">
      <c r="A121" s="53">
        <v>6531</v>
      </c>
      <c r="B121" s="85" t="s">
        <v>288</v>
      </c>
      <c r="C121" s="50" t="s">
        <v>289</v>
      </c>
      <c r="D121" s="242">
        <v>584737.71</v>
      </c>
      <c r="E121" s="310">
        <v>319660.13</v>
      </c>
      <c r="F121" s="52">
        <f t="shared" si="0"/>
        <v>54.667267825090335</v>
      </c>
    </row>
    <row r="122" spans="1:6" ht="12.75" customHeight="1" x14ac:dyDescent="0.2">
      <c r="A122" s="53">
        <v>6532</v>
      </c>
      <c r="B122" s="85" t="s">
        <v>290</v>
      </c>
      <c r="C122" s="50" t="s">
        <v>291</v>
      </c>
      <c r="D122" s="242">
        <v>584324.17000000004</v>
      </c>
      <c r="E122" s="310">
        <v>602695.06000000006</v>
      </c>
      <c r="F122" s="52">
        <f t="shared" si="0"/>
        <v>103.14395517816763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18040.669999999998</v>
      </c>
      <c r="E124" s="51">
        <f t="shared" si="27"/>
        <v>21854.98</v>
      </c>
      <c r="F124" s="52">
        <f t="shared" si="0"/>
        <v>121.14284003864601</v>
      </c>
    </row>
    <row r="125" spans="1:6" ht="12.75" customHeight="1" x14ac:dyDescent="0.2">
      <c r="A125" s="53">
        <v>661</v>
      </c>
      <c r="B125" s="86" t="s">
        <v>296</v>
      </c>
      <c r="C125" s="50" t="s">
        <v>297</v>
      </c>
      <c r="D125" s="51">
        <f t="shared" ref="D125:E125" si="28">SUM(D126:D127)</f>
        <v>17367.509999999998</v>
      </c>
      <c r="E125" s="51">
        <f t="shared" si="28"/>
        <v>21854.98</v>
      </c>
      <c r="F125" s="52">
        <f t="shared" si="0"/>
        <v>125.83830382133077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17367.509999999998</v>
      </c>
      <c r="E127" s="310">
        <v>21854.98</v>
      </c>
      <c r="F127" s="52">
        <f t="shared" si="0"/>
        <v>125.83830382133077</v>
      </c>
    </row>
    <row r="128" spans="1:6" ht="24" x14ac:dyDescent="0.2">
      <c r="A128" s="53">
        <v>663</v>
      </c>
      <c r="B128" s="231" t="s">
        <v>302</v>
      </c>
      <c r="C128" s="50" t="s">
        <v>303</v>
      </c>
      <c r="D128" s="51">
        <f t="shared" ref="D128:E128" si="29">SUM(D129:D132)</f>
        <v>673.16</v>
      </c>
      <c r="E128" s="51">
        <f t="shared" si="29"/>
        <v>0</v>
      </c>
      <c r="F128" s="52">
        <f t="shared" si="0"/>
        <v>0</v>
      </c>
    </row>
    <row r="129" spans="1:6" ht="12.75" customHeight="1" x14ac:dyDescent="0.2">
      <c r="A129" s="53">
        <v>6631</v>
      </c>
      <c r="B129" s="86" t="s">
        <v>304</v>
      </c>
      <c r="C129" s="50" t="s">
        <v>305</v>
      </c>
      <c r="D129" s="242">
        <v>500</v>
      </c>
      <c r="E129" s="242"/>
      <c r="F129" s="52">
        <f t="shared" si="0"/>
        <v>0</v>
      </c>
    </row>
    <row r="130" spans="1:6" ht="12.75" customHeight="1" x14ac:dyDescent="0.2">
      <c r="A130" s="53">
        <v>6632</v>
      </c>
      <c r="B130" s="232" t="s">
        <v>306</v>
      </c>
      <c r="C130" s="50" t="s">
        <v>307</v>
      </c>
      <c r="D130" s="242">
        <v>173.16</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4044.18</v>
      </c>
      <c r="E139" s="51">
        <f t="shared" si="33"/>
        <v>34000.589999999997</v>
      </c>
      <c r="F139" s="52">
        <f t="shared" si="31"/>
        <v>840.72889930715246</v>
      </c>
    </row>
    <row r="140" spans="1:6" ht="12.75" customHeight="1" x14ac:dyDescent="0.2">
      <c r="A140" s="53">
        <v>681</v>
      </c>
      <c r="B140" s="85" t="s">
        <v>326</v>
      </c>
      <c r="C140" s="50" t="s">
        <v>327</v>
      </c>
      <c r="D140" s="51">
        <f t="shared" ref="D140:E140" si="34">SUM(D141:D149)</f>
        <v>975</v>
      </c>
      <c r="E140" s="51">
        <f t="shared" si="34"/>
        <v>1290</v>
      </c>
      <c r="F140" s="52">
        <f t="shared" si="31"/>
        <v>132.30769230769229</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975</v>
      </c>
      <c r="E145" s="310">
        <v>1290</v>
      </c>
      <c r="F145" s="52">
        <f t="shared" si="31"/>
        <v>132.30769230769229</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3069.18</v>
      </c>
      <c r="E150" s="242">
        <v>32710.59</v>
      </c>
      <c r="F150" s="52">
        <f t="shared" si="31"/>
        <v>1065.7762008093368</v>
      </c>
    </row>
    <row r="151" spans="1:6" ht="12.75" customHeight="1" x14ac:dyDescent="0.2">
      <c r="A151" s="53">
        <v>3</v>
      </c>
      <c r="B151" s="85" t="s">
        <v>348</v>
      </c>
      <c r="C151" s="50" t="s">
        <v>56</v>
      </c>
      <c r="D151" s="51">
        <f t="shared" ref="D151:E151" si="35">D152+D163+D196+D215+D224+D252+D263</f>
        <v>2893513.91</v>
      </c>
      <c r="E151" s="51">
        <f t="shared" si="35"/>
        <v>3363794.12</v>
      </c>
      <c r="F151" s="52">
        <f t="shared" si="31"/>
        <v>116.25290994367468</v>
      </c>
    </row>
    <row r="152" spans="1:6" ht="12.75" customHeight="1" x14ac:dyDescent="0.2">
      <c r="A152" s="53">
        <v>31</v>
      </c>
      <c r="B152" s="85" t="s">
        <v>349</v>
      </c>
      <c r="C152" s="50" t="s">
        <v>350</v>
      </c>
      <c r="D152" s="51">
        <f t="shared" ref="D152:E152" si="36">D153+D158+D159</f>
        <v>576908.14</v>
      </c>
      <c r="E152" s="51">
        <f t="shared" si="36"/>
        <v>781314.98</v>
      </c>
      <c r="F152" s="52">
        <f t="shared" si="31"/>
        <v>135.43143627683949</v>
      </c>
    </row>
    <row r="153" spans="1:6" ht="12.75" customHeight="1" x14ac:dyDescent="0.2">
      <c r="A153" s="53">
        <v>311</v>
      </c>
      <c r="B153" s="85" t="s">
        <v>351</v>
      </c>
      <c r="C153" s="50" t="s">
        <v>352</v>
      </c>
      <c r="D153" s="51">
        <f t="shared" ref="D153:E153" si="37">SUM(D154:D157)</f>
        <v>476041.34</v>
      </c>
      <c r="E153" s="51">
        <f t="shared" si="37"/>
        <v>649146.16999999993</v>
      </c>
      <c r="F153" s="52">
        <f t="shared" si="31"/>
        <v>136.36340280867202</v>
      </c>
    </row>
    <row r="154" spans="1:6" ht="12.75" customHeight="1" x14ac:dyDescent="0.2">
      <c r="A154" s="53">
        <v>3111</v>
      </c>
      <c r="B154" s="85" t="s">
        <v>353</v>
      </c>
      <c r="C154" s="50" t="s">
        <v>354</v>
      </c>
      <c r="D154" s="242">
        <v>476041.34</v>
      </c>
      <c r="E154" s="242">
        <v>647265.18999999994</v>
      </c>
      <c r="F154" s="52">
        <f t="shared" si="31"/>
        <v>135.96827325962909</v>
      </c>
    </row>
    <row r="155" spans="1:6" ht="12.75" customHeight="1" x14ac:dyDescent="0.2">
      <c r="A155" s="53">
        <v>3112</v>
      </c>
      <c r="B155" s="85" t="s">
        <v>355</v>
      </c>
      <c r="C155" s="50" t="s">
        <v>356</v>
      </c>
      <c r="D155" s="242">
        <v>0</v>
      </c>
      <c r="E155" s="242">
        <v>1880.98</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23560.34</v>
      </c>
      <c r="E158" s="242">
        <v>24775.24</v>
      </c>
      <c r="F158" s="52">
        <f t="shared" si="31"/>
        <v>105.15654697682632</v>
      </c>
    </row>
    <row r="159" spans="1:6" ht="12.75" customHeight="1" x14ac:dyDescent="0.2">
      <c r="A159" s="53">
        <v>313</v>
      </c>
      <c r="B159" s="85" t="s">
        <v>363</v>
      </c>
      <c r="C159" s="50" t="s">
        <v>364</v>
      </c>
      <c r="D159" s="51">
        <f t="shared" ref="D159:E159" si="38">SUM(D160:D162)</f>
        <v>77306.460000000006</v>
      </c>
      <c r="E159" s="51">
        <f t="shared" si="38"/>
        <v>107393.57</v>
      </c>
      <c r="F159" s="52">
        <f t="shared" si="31"/>
        <v>138.91927013602742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77306.460000000006</v>
      </c>
      <c r="E161" s="242">
        <v>107393.57</v>
      </c>
      <c r="F161" s="52">
        <f t="shared" si="31"/>
        <v>138.91927013602742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1044588.8</v>
      </c>
      <c r="E163" s="51">
        <f t="shared" si="39"/>
        <v>1116568.1200000001</v>
      </c>
      <c r="F163" s="52">
        <f t="shared" si="31"/>
        <v>106.89068464069307</v>
      </c>
    </row>
    <row r="164" spans="1:6" ht="12.75" customHeight="1" x14ac:dyDescent="0.2">
      <c r="A164" s="53">
        <v>321</v>
      </c>
      <c r="B164" s="85" t="s">
        <v>372</v>
      </c>
      <c r="C164" s="50" t="s">
        <v>373</v>
      </c>
      <c r="D164" s="51">
        <f t="shared" ref="D164:E164" si="40">SUM(D165:D168)</f>
        <v>56888.43</v>
      </c>
      <c r="E164" s="51">
        <f t="shared" si="40"/>
        <v>49419.09</v>
      </c>
      <c r="F164" s="52">
        <f t="shared" si="31"/>
        <v>86.870194870907838</v>
      </c>
    </row>
    <row r="165" spans="1:6" ht="12.75" customHeight="1" x14ac:dyDescent="0.2">
      <c r="A165" s="53">
        <v>3211</v>
      </c>
      <c r="B165" s="85" t="s">
        <v>374</v>
      </c>
      <c r="C165" s="50" t="s">
        <v>375</v>
      </c>
      <c r="D165" s="242">
        <v>18390</v>
      </c>
      <c r="E165" s="242">
        <v>12662.21</v>
      </c>
      <c r="F165" s="52">
        <f t="shared" si="31"/>
        <v>68.853779227841216</v>
      </c>
    </row>
    <row r="166" spans="1:6" ht="12.75" customHeight="1" x14ac:dyDescent="0.2">
      <c r="A166" s="53">
        <v>3212</v>
      </c>
      <c r="B166" s="85" t="s">
        <v>376</v>
      </c>
      <c r="C166" s="50" t="s">
        <v>377</v>
      </c>
      <c r="D166" s="242">
        <v>14247.05</v>
      </c>
      <c r="E166" s="242">
        <v>15293.34</v>
      </c>
      <c r="F166" s="52">
        <f t="shared" si="31"/>
        <v>107.3439062823532</v>
      </c>
    </row>
    <row r="167" spans="1:6" ht="12.75" customHeight="1" x14ac:dyDescent="0.2">
      <c r="A167" s="53">
        <v>3213</v>
      </c>
      <c r="B167" s="85" t="s">
        <v>378</v>
      </c>
      <c r="C167" s="50" t="s">
        <v>379</v>
      </c>
      <c r="D167" s="242">
        <v>5771.06</v>
      </c>
      <c r="E167" s="242">
        <v>1861.95</v>
      </c>
      <c r="F167" s="52">
        <f t="shared" si="31"/>
        <v>32.26357029731107</v>
      </c>
    </row>
    <row r="168" spans="1:6" ht="12.75" customHeight="1" x14ac:dyDescent="0.2">
      <c r="A168" s="53">
        <v>3214</v>
      </c>
      <c r="B168" s="85" t="s">
        <v>380</v>
      </c>
      <c r="C168" s="50" t="s">
        <v>381</v>
      </c>
      <c r="D168" s="242">
        <v>18480.32</v>
      </c>
      <c r="E168" s="242">
        <v>19601.59</v>
      </c>
      <c r="F168" s="52">
        <f t="shared" si="31"/>
        <v>106.06737329223736</v>
      </c>
    </row>
    <row r="169" spans="1:6" ht="12.75" customHeight="1" x14ac:dyDescent="0.2">
      <c r="A169" s="53">
        <v>322</v>
      </c>
      <c r="B169" s="85" t="s">
        <v>382</v>
      </c>
      <c r="C169" s="50" t="s">
        <v>383</v>
      </c>
      <c r="D169" s="51">
        <f t="shared" ref="D169:E169" si="41">SUM(D170:D176)</f>
        <v>145516.84000000003</v>
      </c>
      <c r="E169" s="51">
        <f t="shared" si="41"/>
        <v>151137.26</v>
      </c>
      <c r="F169" s="52">
        <f t="shared" si="31"/>
        <v>103.86238458724088</v>
      </c>
    </row>
    <row r="170" spans="1:6" ht="12.75" customHeight="1" x14ac:dyDescent="0.2">
      <c r="A170" s="53">
        <v>3221</v>
      </c>
      <c r="B170" s="85" t="s">
        <v>384</v>
      </c>
      <c r="C170" s="50" t="s">
        <v>385</v>
      </c>
      <c r="D170" s="242">
        <v>25147.17</v>
      </c>
      <c r="E170" s="242">
        <v>26859.200000000001</v>
      </c>
      <c r="F170" s="52">
        <f t="shared" si="31"/>
        <v>106.80804241590604</v>
      </c>
    </row>
    <row r="171" spans="1:6" ht="12.75" customHeight="1" x14ac:dyDescent="0.2">
      <c r="A171" s="53">
        <v>3222</v>
      </c>
      <c r="B171" s="85" t="s">
        <v>386</v>
      </c>
      <c r="C171" s="50" t="s">
        <v>387</v>
      </c>
      <c r="D171" s="242">
        <v>14140.27</v>
      </c>
      <c r="E171" s="242">
        <v>15138.56</v>
      </c>
      <c r="F171" s="52">
        <f t="shared" si="31"/>
        <v>107.05990762552624</v>
      </c>
    </row>
    <row r="172" spans="1:6" ht="12.75" customHeight="1" x14ac:dyDescent="0.2">
      <c r="A172" s="53">
        <v>3223</v>
      </c>
      <c r="B172" s="85" t="s">
        <v>388</v>
      </c>
      <c r="C172" s="50" t="s">
        <v>389</v>
      </c>
      <c r="D172" s="242">
        <v>100753.31</v>
      </c>
      <c r="E172" s="242">
        <v>93922.03</v>
      </c>
      <c r="F172" s="52">
        <f t="shared" si="31"/>
        <v>93.219795955090717</v>
      </c>
    </row>
    <row r="173" spans="1:6" ht="12.75" customHeight="1" x14ac:dyDescent="0.2">
      <c r="A173" s="53">
        <v>3224</v>
      </c>
      <c r="B173" s="85" t="s">
        <v>390</v>
      </c>
      <c r="C173" s="50" t="s">
        <v>391</v>
      </c>
      <c r="D173" s="242">
        <v>1101.79</v>
      </c>
      <c r="E173" s="242">
        <v>6943.93</v>
      </c>
      <c r="F173" s="52">
        <f t="shared" si="31"/>
        <v>630.24078998720267</v>
      </c>
    </row>
    <row r="174" spans="1:6" ht="12.75" customHeight="1" x14ac:dyDescent="0.2">
      <c r="A174" s="53">
        <v>3225</v>
      </c>
      <c r="B174" s="85" t="s">
        <v>392</v>
      </c>
      <c r="C174" s="50" t="s">
        <v>393</v>
      </c>
      <c r="D174" s="242">
        <v>3507.57</v>
      </c>
      <c r="E174" s="242">
        <v>7978.72</v>
      </c>
      <c r="F174" s="52">
        <f t="shared" si="31"/>
        <v>227.47144034188912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866.73</v>
      </c>
      <c r="E176" s="242">
        <v>294.82</v>
      </c>
      <c r="F176" s="52">
        <f t="shared" si="31"/>
        <v>34.015206581057541</v>
      </c>
    </row>
    <row r="177" spans="1:6" ht="12.75" customHeight="1" x14ac:dyDescent="0.2">
      <c r="A177" s="53">
        <v>323</v>
      </c>
      <c r="B177" s="85" t="s">
        <v>398</v>
      </c>
      <c r="C177" s="50" t="s">
        <v>399</v>
      </c>
      <c r="D177" s="51">
        <f t="shared" ref="D177:E177" si="42">SUM(D178:D186)</f>
        <v>744113.75</v>
      </c>
      <c r="E177" s="51">
        <f t="shared" si="42"/>
        <v>845626.60000000009</v>
      </c>
      <c r="F177" s="52">
        <f t="shared" si="31"/>
        <v>113.64211452886069</v>
      </c>
    </row>
    <row r="178" spans="1:6" ht="12.75" customHeight="1" x14ac:dyDescent="0.2">
      <c r="A178" s="53">
        <v>3231</v>
      </c>
      <c r="B178" s="85" t="s">
        <v>400</v>
      </c>
      <c r="C178" s="50" t="s">
        <v>401</v>
      </c>
      <c r="D178" s="242">
        <v>32913.800000000003</v>
      </c>
      <c r="E178" s="242">
        <v>29078.91</v>
      </c>
      <c r="F178" s="52">
        <f t="shared" si="31"/>
        <v>88.348686569159426</v>
      </c>
    </row>
    <row r="179" spans="1:6" ht="12.75" customHeight="1" x14ac:dyDescent="0.2">
      <c r="A179" s="53">
        <v>3232</v>
      </c>
      <c r="B179" s="85" t="s">
        <v>402</v>
      </c>
      <c r="C179" s="50" t="s">
        <v>403</v>
      </c>
      <c r="D179" s="242">
        <v>357381.84</v>
      </c>
      <c r="E179" s="242">
        <v>419823.75</v>
      </c>
      <c r="F179" s="52">
        <f t="shared" si="31"/>
        <v>117.47204334725009</v>
      </c>
    </row>
    <row r="180" spans="1:6" ht="12.75" customHeight="1" x14ac:dyDescent="0.2">
      <c r="A180" s="53">
        <v>3233</v>
      </c>
      <c r="B180" s="85" t="s">
        <v>404</v>
      </c>
      <c r="C180" s="50" t="s">
        <v>405</v>
      </c>
      <c r="D180" s="242">
        <v>22014.63</v>
      </c>
      <c r="E180" s="242">
        <v>19918.63</v>
      </c>
      <c r="F180" s="52">
        <f t="shared" si="31"/>
        <v>90.47905869869264</v>
      </c>
    </row>
    <row r="181" spans="1:6" ht="12.75" customHeight="1" x14ac:dyDescent="0.2">
      <c r="A181" s="53">
        <v>3234</v>
      </c>
      <c r="B181" s="85" t="s">
        <v>406</v>
      </c>
      <c r="C181" s="50" t="s">
        <v>407</v>
      </c>
      <c r="D181" s="242">
        <v>45834.21</v>
      </c>
      <c r="E181" s="242">
        <v>56785.88</v>
      </c>
      <c r="F181" s="52">
        <f t="shared" si="31"/>
        <v>123.89409569838772</v>
      </c>
    </row>
    <row r="182" spans="1:6" ht="12.75" customHeight="1" x14ac:dyDescent="0.2">
      <c r="A182" s="53">
        <v>3235</v>
      </c>
      <c r="B182" s="85" t="s">
        <v>408</v>
      </c>
      <c r="C182" s="50" t="s">
        <v>409</v>
      </c>
      <c r="D182" s="242">
        <v>9383.91</v>
      </c>
      <c r="E182" s="242">
        <v>7239.29</v>
      </c>
      <c r="F182" s="52">
        <f t="shared" si="31"/>
        <v>77.145773989733485</v>
      </c>
    </row>
    <row r="183" spans="1:6" ht="12.75" customHeight="1" x14ac:dyDescent="0.2">
      <c r="A183" s="53">
        <v>3236</v>
      </c>
      <c r="B183" s="85" t="s">
        <v>410</v>
      </c>
      <c r="C183" s="50" t="s">
        <v>411</v>
      </c>
      <c r="D183" s="242">
        <v>2663.69</v>
      </c>
      <c r="E183" s="242">
        <v>3730.43</v>
      </c>
      <c r="F183" s="52">
        <f t="shared" si="31"/>
        <v>140.04745296937705</v>
      </c>
    </row>
    <row r="184" spans="1:6" ht="12.75" customHeight="1" x14ac:dyDescent="0.2">
      <c r="A184" s="53">
        <v>3237</v>
      </c>
      <c r="B184" s="85" t="s">
        <v>412</v>
      </c>
      <c r="C184" s="50" t="s">
        <v>413</v>
      </c>
      <c r="D184" s="242">
        <v>174071.87</v>
      </c>
      <c r="E184" s="242">
        <v>192930.92</v>
      </c>
      <c r="F184" s="52">
        <f t="shared" si="31"/>
        <v>110.83405951806</v>
      </c>
    </row>
    <row r="185" spans="1:6" ht="12.75" customHeight="1" x14ac:dyDescent="0.2">
      <c r="A185" s="53">
        <v>3238</v>
      </c>
      <c r="B185" s="85" t="s">
        <v>414</v>
      </c>
      <c r="C185" s="50" t="s">
        <v>415</v>
      </c>
      <c r="D185" s="242">
        <v>14536.76</v>
      </c>
      <c r="E185" s="242">
        <v>22321.99</v>
      </c>
      <c r="F185" s="52">
        <f t="shared" si="31"/>
        <v>153.55546903161365</v>
      </c>
    </row>
    <row r="186" spans="1:6" ht="12.75" customHeight="1" x14ac:dyDescent="0.2">
      <c r="A186" s="53">
        <v>3239</v>
      </c>
      <c r="B186" s="85" t="s">
        <v>416</v>
      </c>
      <c r="C186" s="50" t="s">
        <v>417</v>
      </c>
      <c r="D186" s="242">
        <v>85313.04</v>
      </c>
      <c r="E186" s="242">
        <v>93796.800000000003</v>
      </c>
      <c r="F186" s="52">
        <f t="shared" si="31"/>
        <v>109.9442711219762</v>
      </c>
    </row>
    <row r="187" spans="1:6" ht="12.75" customHeight="1" x14ac:dyDescent="0.2">
      <c r="A187" s="53">
        <v>324</v>
      </c>
      <c r="B187" s="85" t="s">
        <v>418</v>
      </c>
      <c r="C187" s="50" t="s">
        <v>419</v>
      </c>
      <c r="D187" s="242">
        <v>453.31</v>
      </c>
      <c r="E187" s="242">
        <v>0</v>
      </c>
      <c r="F187" s="52">
        <f t="shared" si="31"/>
        <v>0</v>
      </c>
    </row>
    <row r="188" spans="1:6" ht="12.75" customHeight="1" x14ac:dyDescent="0.2">
      <c r="A188" s="53">
        <v>329</v>
      </c>
      <c r="B188" s="85" t="s">
        <v>420</v>
      </c>
      <c r="C188" s="50" t="s">
        <v>421</v>
      </c>
      <c r="D188" s="51">
        <f t="shared" ref="D188:E188" si="43">SUM(D189:D195)</f>
        <v>97616.47</v>
      </c>
      <c r="E188" s="51">
        <f t="shared" si="43"/>
        <v>70385.17</v>
      </c>
      <c r="F188" s="52">
        <f t="shared" si="31"/>
        <v>72.103785355073796</v>
      </c>
    </row>
    <row r="189" spans="1:6" ht="12.75" customHeight="1" x14ac:dyDescent="0.2">
      <c r="A189" s="53">
        <v>3291</v>
      </c>
      <c r="B189" s="232" t="s">
        <v>422</v>
      </c>
      <c r="C189" s="50" t="s">
        <v>423</v>
      </c>
      <c r="D189" s="242">
        <v>14535.79</v>
      </c>
      <c r="E189" s="242">
        <v>12757.04</v>
      </c>
      <c r="F189" s="52">
        <f t="shared" si="31"/>
        <v>87.762963003730789</v>
      </c>
    </row>
    <row r="190" spans="1:6" ht="12.75" customHeight="1" x14ac:dyDescent="0.2">
      <c r="A190" s="53">
        <v>3292</v>
      </c>
      <c r="B190" s="85" t="s">
        <v>424</v>
      </c>
      <c r="C190" s="50" t="s">
        <v>425</v>
      </c>
      <c r="D190" s="242">
        <v>13245.3</v>
      </c>
      <c r="E190" s="242">
        <v>9914.67</v>
      </c>
      <c r="F190" s="52">
        <f t="shared" si="31"/>
        <v>74.854250186858735</v>
      </c>
    </row>
    <row r="191" spans="1:6" ht="12.75" customHeight="1" x14ac:dyDescent="0.2">
      <c r="A191" s="53">
        <v>3293</v>
      </c>
      <c r="B191" s="85" t="s">
        <v>426</v>
      </c>
      <c r="C191" s="50" t="s">
        <v>427</v>
      </c>
      <c r="D191" s="242">
        <v>10132.39</v>
      </c>
      <c r="E191" s="242">
        <v>10510.49</v>
      </c>
      <c r="F191" s="52">
        <f t="shared" si="31"/>
        <v>103.7315973822563</v>
      </c>
    </row>
    <row r="192" spans="1:6" ht="12.75" customHeight="1" x14ac:dyDescent="0.2">
      <c r="A192" s="53">
        <v>3294</v>
      </c>
      <c r="B192" s="85" t="s">
        <v>428</v>
      </c>
      <c r="C192" s="50" t="s">
        <v>429</v>
      </c>
      <c r="D192" s="242">
        <v>1732.71</v>
      </c>
      <c r="E192" s="242">
        <v>1341.3</v>
      </c>
      <c r="F192" s="52">
        <f t="shared" si="31"/>
        <v>77.410530325328537</v>
      </c>
    </row>
    <row r="193" spans="1:6" ht="12.75" customHeight="1" x14ac:dyDescent="0.2">
      <c r="A193" s="53">
        <v>3295</v>
      </c>
      <c r="B193" s="85" t="s">
        <v>430</v>
      </c>
      <c r="C193" s="50" t="s">
        <v>431</v>
      </c>
      <c r="D193" s="242">
        <v>21408.87</v>
      </c>
      <c r="E193" s="242">
        <v>738.83</v>
      </c>
      <c r="F193" s="52">
        <f t="shared" si="31"/>
        <v>3.4510462252328131</v>
      </c>
    </row>
    <row r="194" spans="1:6" ht="12.75" customHeight="1" x14ac:dyDescent="0.2">
      <c r="A194" s="53" t="s">
        <v>432</v>
      </c>
      <c r="B194" s="85" t="s">
        <v>433</v>
      </c>
      <c r="C194" s="50" t="s">
        <v>432</v>
      </c>
      <c r="D194" s="242">
        <v>125</v>
      </c>
      <c r="E194" s="242"/>
      <c r="F194" s="52">
        <f t="shared" si="31"/>
        <v>0</v>
      </c>
    </row>
    <row r="195" spans="1:6" ht="12.75" customHeight="1" x14ac:dyDescent="0.2">
      <c r="A195" s="53">
        <v>3299</v>
      </c>
      <c r="B195" s="85" t="s">
        <v>434</v>
      </c>
      <c r="C195" s="50" t="s">
        <v>435</v>
      </c>
      <c r="D195" s="242">
        <v>36436.410000000003</v>
      </c>
      <c r="E195" s="242">
        <v>35122.839999999997</v>
      </c>
      <c r="F195" s="52">
        <f t="shared" si="31"/>
        <v>96.39489730190212</v>
      </c>
    </row>
    <row r="196" spans="1:6" ht="12.75" customHeight="1" x14ac:dyDescent="0.2">
      <c r="A196" s="53">
        <v>34</v>
      </c>
      <c r="B196" s="232" t="s">
        <v>436</v>
      </c>
      <c r="C196" s="50" t="s">
        <v>437</v>
      </c>
      <c r="D196" s="51">
        <f t="shared" ref="D196:E196" si="44">D197+D202+D210</f>
        <v>17084.64</v>
      </c>
      <c r="E196" s="51">
        <f t="shared" si="44"/>
        <v>18507.010000000002</v>
      </c>
      <c r="F196" s="52">
        <f t="shared" si="31"/>
        <v>108.32543149870295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6354.27</v>
      </c>
      <c r="E202" s="51">
        <f t="shared" si="46"/>
        <v>5313.58</v>
      </c>
      <c r="F202" s="52">
        <f t="shared" si="31"/>
        <v>83.62219420956302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6354.27</v>
      </c>
      <c r="E205" s="242">
        <v>5313.58</v>
      </c>
      <c r="F205" s="52">
        <f t="shared" si="31"/>
        <v>83.62219420956302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10730.37</v>
      </c>
      <c r="E210" s="51">
        <f t="shared" si="47"/>
        <v>13193.43</v>
      </c>
      <c r="F210" s="52">
        <f t="shared" si="31"/>
        <v>122.95410130312374</v>
      </c>
    </row>
    <row r="211" spans="1:6" ht="12.75" customHeight="1" x14ac:dyDescent="0.2">
      <c r="A211" s="53">
        <v>3431</v>
      </c>
      <c r="B211" s="232" t="s">
        <v>466</v>
      </c>
      <c r="C211" s="50" t="s">
        <v>467</v>
      </c>
      <c r="D211" s="242">
        <v>10413.32</v>
      </c>
      <c r="E211" s="242">
        <v>12649.01</v>
      </c>
      <c r="F211" s="52">
        <f t="shared" si="31"/>
        <v>121.46952172794076</v>
      </c>
    </row>
    <row r="212" spans="1:6" ht="12.75" customHeight="1" x14ac:dyDescent="0.2">
      <c r="A212" s="53">
        <v>3432</v>
      </c>
      <c r="B212" s="85" t="s">
        <v>468</v>
      </c>
      <c r="C212" s="50" t="s">
        <v>469</v>
      </c>
      <c r="D212" s="242">
        <v>0.1</v>
      </c>
      <c r="E212" s="242"/>
      <c r="F212" s="52">
        <f t="shared" si="31"/>
        <v>0</v>
      </c>
    </row>
    <row r="213" spans="1:6" ht="12.75" customHeight="1" x14ac:dyDescent="0.2">
      <c r="A213" s="53">
        <v>3433</v>
      </c>
      <c r="B213" s="85" t="s">
        <v>470</v>
      </c>
      <c r="C213" s="50" t="s">
        <v>471</v>
      </c>
      <c r="D213" s="242">
        <v>315.62</v>
      </c>
      <c r="E213" s="242">
        <v>544.41</v>
      </c>
      <c r="F213" s="52">
        <f t="shared" si="31"/>
        <v>172.48906913376845</v>
      </c>
    </row>
    <row r="214" spans="1:6" ht="12.75" customHeight="1" x14ac:dyDescent="0.2">
      <c r="A214" s="53">
        <v>3434</v>
      </c>
      <c r="B214" s="85" t="s">
        <v>472</v>
      </c>
      <c r="C214" s="50" t="s">
        <v>473</v>
      </c>
      <c r="D214" s="242">
        <v>1.33</v>
      </c>
      <c r="E214" s="242">
        <v>0.01</v>
      </c>
      <c r="F214" s="52">
        <f t="shared" si="31"/>
        <v>0.75187969924812026</v>
      </c>
    </row>
    <row r="215" spans="1:6" ht="12.75" customHeight="1" x14ac:dyDescent="0.2">
      <c r="A215" s="53">
        <v>35</v>
      </c>
      <c r="B215" s="85" t="s">
        <v>474</v>
      </c>
      <c r="C215" s="50" t="s">
        <v>475</v>
      </c>
      <c r="D215" s="51">
        <f t="shared" ref="D215:E215" si="48">D216+D219+D223</f>
        <v>652569.29</v>
      </c>
      <c r="E215" s="51">
        <f t="shared" si="48"/>
        <v>693473.68</v>
      </c>
      <c r="F215" s="52">
        <f t="shared" si="31"/>
        <v>106.26820639996713</v>
      </c>
    </row>
    <row r="216" spans="1:6" ht="12.75" customHeight="1" x14ac:dyDescent="0.2">
      <c r="A216" s="53">
        <v>351</v>
      </c>
      <c r="B216" s="85" t="s">
        <v>476</v>
      </c>
      <c r="C216" s="50" t="s">
        <v>477</v>
      </c>
      <c r="D216" s="51">
        <f t="shared" ref="D216:E216" si="49">SUM(D217:D218)</f>
        <v>652569.29</v>
      </c>
      <c r="E216" s="51">
        <f t="shared" si="49"/>
        <v>693473.68</v>
      </c>
      <c r="F216" s="52">
        <f t="shared" si="31"/>
        <v>106.26820639996713</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652569.29</v>
      </c>
      <c r="E218" s="310">
        <v>693473.68</v>
      </c>
      <c r="F218" s="52">
        <f t="shared" si="31"/>
        <v>106.26820639996713</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49122.73</v>
      </c>
      <c r="E224" s="51">
        <f t="shared" si="51"/>
        <v>70140.81</v>
      </c>
      <c r="F224" s="52">
        <f t="shared" ref="F224:F235" si="52">IF(D224&lt;&gt;0,IF(E224/D224&gt;=100,"&gt;&gt;100",E224/D224*100),"-")</f>
        <v>142.78687279798982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49122.73</v>
      </c>
      <c r="E231" s="51">
        <f t="shared" si="55"/>
        <v>70140.81</v>
      </c>
      <c r="F231" s="52">
        <f t="shared" si="52"/>
        <v>142.78687279798982</v>
      </c>
    </row>
    <row r="232" spans="1:6" ht="12.75" customHeight="1" x14ac:dyDescent="0.2">
      <c r="A232" s="53">
        <v>3631</v>
      </c>
      <c r="B232" s="85" t="s">
        <v>508</v>
      </c>
      <c r="C232" s="50" t="s">
        <v>509</v>
      </c>
      <c r="D232" s="242">
        <v>49122.73</v>
      </c>
      <c r="E232" s="310">
        <v>70140.81</v>
      </c>
      <c r="F232" s="52">
        <f t="shared" si="52"/>
        <v>142.78687279798982</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169206.62</v>
      </c>
      <c r="E252" s="51">
        <f t="shared" si="63"/>
        <v>190329.24000000002</v>
      </c>
      <c r="F252" s="52">
        <f t="shared" ref="F252:F258" si="64">IF(D252&lt;&gt;0,IF(E252/D252&gt;=100,"&gt;&gt;100",E252/D252*100),"-")</f>
        <v>112.48332955294541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169206.62</v>
      </c>
      <c r="E259" s="51">
        <f t="shared" si="66"/>
        <v>190329.24000000002</v>
      </c>
      <c r="F259" s="52">
        <f t="shared" ref="F259:F262" si="67">IF(D259&lt;&gt;0,IF(E259/D259&gt;=100,"&gt;&gt;100",E259/D259*100),"-")</f>
        <v>112.48332955294541</v>
      </c>
    </row>
    <row r="260" spans="1:6" ht="12.75" customHeight="1" x14ac:dyDescent="0.2">
      <c r="A260" s="53">
        <v>3721</v>
      </c>
      <c r="B260" s="85" t="s">
        <v>560</v>
      </c>
      <c r="C260" s="50" t="s">
        <v>561</v>
      </c>
      <c r="D260" s="242">
        <v>137255.59</v>
      </c>
      <c r="E260" s="310">
        <v>155760.4</v>
      </c>
      <c r="F260" s="52">
        <f t="shared" si="67"/>
        <v>113.48200827376138</v>
      </c>
    </row>
    <row r="261" spans="1:6" ht="12.75" customHeight="1" x14ac:dyDescent="0.2">
      <c r="A261" s="53">
        <v>3722</v>
      </c>
      <c r="B261" s="85" t="s">
        <v>562</v>
      </c>
      <c r="C261" s="50" t="s">
        <v>563</v>
      </c>
      <c r="D261" s="242">
        <v>28159.38</v>
      </c>
      <c r="E261" s="310">
        <v>29675.360000000001</v>
      </c>
      <c r="F261" s="52">
        <f t="shared" si="67"/>
        <v>105.38357023485602</v>
      </c>
    </row>
    <row r="262" spans="1:6" ht="12.75" customHeight="1" x14ac:dyDescent="0.2">
      <c r="A262" s="53" t="s">
        <v>564</v>
      </c>
      <c r="B262" s="85" t="s">
        <v>565</v>
      </c>
      <c r="C262" s="50" t="s">
        <v>564</v>
      </c>
      <c r="D262" s="242">
        <v>3791.65</v>
      </c>
      <c r="E262" s="310">
        <v>4893.4799999999996</v>
      </c>
      <c r="F262" s="52">
        <f t="shared" si="67"/>
        <v>129.05938048079329</v>
      </c>
    </row>
    <row r="263" spans="1:6" ht="12.75" customHeight="1" x14ac:dyDescent="0.2">
      <c r="A263" s="53">
        <v>38</v>
      </c>
      <c r="B263" s="85" t="s">
        <v>566</v>
      </c>
      <c r="C263" s="50" t="s">
        <v>567</v>
      </c>
      <c r="D263" s="51">
        <f t="shared" ref="D263:E263" si="68">D264+D268+D273+D279</f>
        <v>384033.69</v>
      </c>
      <c r="E263" s="51">
        <f t="shared" si="68"/>
        <v>493460.27999999997</v>
      </c>
      <c r="F263" s="52">
        <f t="shared" ref="F263:F267" si="69">IF(D263&lt;&gt;0,IF(E263/D263&gt;=100,"&gt;&gt;100",E263/D263*100),"-")</f>
        <v>128.49400790852491</v>
      </c>
    </row>
    <row r="264" spans="1:6" ht="12.75" customHeight="1" x14ac:dyDescent="0.2">
      <c r="A264" s="53">
        <v>381</v>
      </c>
      <c r="B264" s="85" t="s">
        <v>568</v>
      </c>
      <c r="C264" s="50" t="s">
        <v>569</v>
      </c>
      <c r="D264" s="51">
        <f t="shared" ref="D264:E264" si="70">SUM(D265:D267)</f>
        <v>358581.45</v>
      </c>
      <c r="E264" s="51">
        <f t="shared" si="70"/>
        <v>391989.57</v>
      </c>
      <c r="F264" s="52">
        <f t="shared" si="69"/>
        <v>109.31674519136448</v>
      </c>
    </row>
    <row r="265" spans="1:6" ht="12.75" customHeight="1" x14ac:dyDescent="0.2">
      <c r="A265" s="53">
        <v>3811</v>
      </c>
      <c r="B265" s="85" t="s">
        <v>570</v>
      </c>
      <c r="C265" s="50" t="s">
        <v>571</v>
      </c>
      <c r="D265" s="242">
        <v>358581.45</v>
      </c>
      <c r="E265" s="310">
        <v>391989.57</v>
      </c>
      <c r="F265" s="52">
        <f t="shared" si="69"/>
        <v>109.31674519136448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6100</v>
      </c>
      <c r="E268" s="51">
        <f t="shared" si="71"/>
        <v>46061.16</v>
      </c>
      <c r="F268" s="52">
        <f t="shared" ref="F268:F272" si="72">IF(D268&lt;&gt;0,IF(E268/D268&gt;=100,"&gt;&gt;100",E268/D268*100),"-")</f>
        <v>755.10098360655752</v>
      </c>
    </row>
    <row r="269" spans="1:6" ht="12.75" customHeight="1" x14ac:dyDescent="0.2">
      <c r="A269" s="53">
        <v>3821</v>
      </c>
      <c r="B269" s="85" t="s">
        <v>578</v>
      </c>
      <c r="C269" s="50" t="s">
        <v>579</v>
      </c>
      <c r="D269" s="242">
        <v>6100</v>
      </c>
      <c r="E269" s="310">
        <v>46061.16</v>
      </c>
      <c r="F269" s="52">
        <f t="shared" si="72"/>
        <v>755.10098360655752</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19352.240000000002</v>
      </c>
      <c r="E279" s="51">
        <f t="shared" si="75"/>
        <v>55409.55</v>
      </c>
      <c r="F279" s="52">
        <f t="shared" si="74"/>
        <v>286.32111838216144</v>
      </c>
    </row>
    <row r="280" spans="1:6" ht="24" x14ac:dyDescent="0.2">
      <c r="A280" s="53">
        <v>3861</v>
      </c>
      <c r="B280" s="85" t="s">
        <v>599</v>
      </c>
      <c r="C280" s="50" t="s">
        <v>600</v>
      </c>
      <c r="D280" s="242">
        <v>19352.240000000002</v>
      </c>
      <c r="E280" s="310">
        <v>55409.55</v>
      </c>
      <c r="F280" s="52">
        <f t="shared" si="74"/>
        <v>286.32111838216144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2893513.91</v>
      </c>
      <c r="E289" s="51">
        <f t="shared" si="79"/>
        <v>3363794.12</v>
      </c>
      <c r="F289" s="52">
        <f t="shared" si="76"/>
        <v>116.25290994367468</v>
      </c>
    </row>
    <row r="290" spans="1:6" ht="12.75" customHeight="1" x14ac:dyDescent="0.2">
      <c r="A290" s="53" t="s">
        <v>609</v>
      </c>
      <c r="B290" s="85" t="s">
        <v>620</v>
      </c>
      <c r="C290" s="50" t="s">
        <v>621</v>
      </c>
      <c r="D290" s="51">
        <f>IF(D6&gt;=D289,D6-D289,0)</f>
        <v>1560347.5199999996</v>
      </c>
      <c r="E290" s="51">
        <f>IF(E6&gt;=E289,E6-E289,0)</f>
        <v>1576715.3200000003</v>
      </c>
      <c r="F290" s="52">
        <f t="shared" si="76"/>
        <v>101.04898426729969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461143.32</v>
      </c>
      <c r="E292" s="242">
        <v>928713.14</v>
      </c>
      <c r="F292" s="52">
        <f t="shared" si="76"/>
        <v>201.39360145127984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266055.67</v>
      </c>
      <c r="E294" s="242">
        <v>216145.12</v>
      </c>
      <c r="F294" s="52">
        <f t="shared" si="76"/>
        <v>81.240561420848508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2" t="s">
        <v>634</v>
      </c>
      <c r="B297" s="353"/>
      <c r="C297" s="219"/>
      <c r="D297" s="58"/>
      <c r="E297" s="58"/>
      <c r="F297" s="59"/>
    </row>
    <row r="298" spans="1:6" ht="12.75" customHeight="1" x14ac:dyDescent="0.2">
      <c r="A298" s="53">
        <v>7</v>
      </c>
      <c r="B298" s="85" t="s">
        <v>635</v>
      </c>
      <c r="C298" s="50" t="s">
        <v>636</v>
      </c>
      <c r="D298" s="51">
        <f t="shared" ref="D298:E298" si="80">D299+D311+D344+D348</f>
        <v>58313.96</v>
      </c>
      <c r="E298" s="51">
        <f t="shared" si="80"/>
        <v>315589.34000000003</v>
      </c>
      <c r="F298" s="52">
        <f t="shared" ref="F298:F418" si="81">IF(D298&lt;&gt;0,IF(E298/D298&gt;=100,"&gt;&gt;100",E298/D298*100),"-")</f>
        <v>541.19003408446281</v>
      </c>
    </row>
    <row r="299" spans="1:6" ht="12.75" customHeight="1" x14ac:dyDescent="0.2">
      <c r="A299" s="53">
        <v>71</v>
      </c>
      <c r="B299" s="85" t="s">
        <v>637</v>
      </c>
      <c r="C299" s="50" t="s">
        <v>638</v>
      </c>
      <c r="D299" s="51">
        <f t="shared" ref="D299:E299" si="82">D300+D304</f>
        <v>54390</v>
      </c>
      <c r="E299" s="51">
        <f t="shared" si="82"/>
        <v>0</v>
      </c>
      <c r="F299" s="52">
        <f t="shared" si="81"/>
        <v>0</v>
      </c>
    </row>
    <row r="300" spans="1:6" ht="24" x14ac:dyDescent="0.2">
      <c r="A300" s="53">
        <v>711</v>
      </c>
      <c r="B300" s="85" t="s">
        <v>639</v>
      </c>
      <c r="C300" s="50" t="s">
        <v>640</v>
      </c>
      <c r="D300" s="51">
        <f t="shared" ref="D300:E300" si="83">SUM(D301:D303)</f>
        <v>54390</v>
      </c>
      <c r="E300" s="51">
        <f t="shared" si="83"/>
        <v>0</v>
      </c>
      <c r="F300" s="52">
        <f t="shared" si="81"/>
        <v>0</v>
      </c>
    </row>
    <row r="301" spans="1:6" ht="12.75" customHeight="1" x14ac:dyDescent="0.2">
      <c r="A301" s="53">
        <v>7111</v>
      </c>
      <c r="B301" s="85" t="s">
        <v>641</v>
      </c>
      <c r="C301" s="50" t="s">
        <v>642</v>
      </c>
      <c r="D301" s="242">
        <v>54390</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3923.96</v>
      </c>
      <c r="E311" s="51">
        <f t="shared" si="85"/>
        <v>315589.34000000003</v>
      </c>
      <c r="F311" s="52">
        <f t="shared" si="81"/>
        <v>8042.6237780201627</v>
      </c>
    </row>
    <row r="312" spans="1:6" ht="12.75" customHeight="1" x14ac:dyDescent="0.2">
      <c r="A312" s="53">
        <v>721</v>
      </c>
      <c r="B312" s="85" t="s">
        <v>663</v>
      </c>
      <c r="C312" s="50" t="s">
        <v>664</v>
      </c>
      <c r="D312" s="51">
        <f t="shared" ref="D312:E312" si="86">SUM(D313:D316)</f>
        <v>3923.96</v>
      </c>
      <c r="E312" s="51">
        <f t="shared" si="86"/>
        <v>315589.34000000003</v>
      </c>
      <c r="F312" s="52">
        <f t="shared" si="81"/>
        <v>8042.6237780201627</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3923.96</v>
      </c>
      <c r="E314" s="310">
        <v>315589.34000000003</v>
      </c>
      <c r="F314" s="52">
        <f t="shared" si="81"/>
        <v>8042.6237780201627</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1032782.1900000001</v>
      </c>
      <c r="E350" s="51">
        <f t="shared" si="95"/>
        <v>1879226.8899999997</v>
      </c>
      <c r="F350" s="52">
        <f t="shared" si="81"/>
        <v>181.95771656364442</v>
      </c>
    </row>
    <row r="351" spans="1:6" ht="12.75" customHeight="1" x14ac:dyDescent="0.2">
      <c r="A351" s="53">
        <v>41</v>
      </c>
      <c r="B351" s="85" t="s">
        <v>741</v>
      </c>
      <c r="C351" s="50" t="s">
        <v>742</v>
      </c>
      <c r="D351" s="51">
        <f t="shared" ref="D351:E351" si="96">D352+D356</f>
        <v>64580.450000000004</v>
      </c>
      <c r="E351" s="51">
        <f t="shared" si="96"/>
        <v>240032.15</v>
      </c>
      <c r="F351" s="52">
        <f t="shared" si="81"/>
        <v>371.67927755226231</v>
      </c>
    </row>
    <row r="352" spans="1:6" ht="12.75" customHeight="1" x14ac:dyDescent="0.2">
      <c r="A352" s="53">
        <v>411</v>
      </c>
      <c r="B352" s="85" t="s">
        <v>743</v>
      </c>
      <c r="C352" s="50" t="s">
        <v>744</v>
      </c>
      <c r="D352" s="51">
        <f t="shared" ref="D352:E352" si="97">SUM(D353:D355)</f>
        <v>59236.55</v>
      </c>
      <c r="E352" s="51">
        <f t="shared" si="97"/>
        <v>189148.9</v>
      </c>
      <c r="F352" s="52">
        <f t="shared" si="81"/>
        <v>319.31113476392528</v>
      </c>
    </row>
    <row r="353" spans="1:6" ht="12.75" customHeight="1" x14ac:dyDescent="0.2">
      <c r="A353" s="53">
        <v>4111</v>
      </c>
      <c r="B353" s="85" t="s">
        <v>641</v>
      </c>
      <c r="C353" s="50" t="s">
        <v>745</v>
      </c>
      <c r="D353" s="242">
        <v>59236.55</v>
      </c>
      <c r="E353" s="310">
        <v>189148.9</v>
      </c>
      <c r="F353" s="52">
        <f t="shared" si="81"/>
        <v>319.31113476392528</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5343.9</v>
      </c>
      <c r="E356" s="51">
        <f t="shared" si="98"/>
        <v>50883.25</v>
      </c>
      <c r="F356" s="52">
        <f t="shared" si="81"/>
        <v>952.17444188701143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2793.9</v>
      </c>
      <c r="E359" s="310">
        <v>4369.5</v>
      </c>
      <c r="F359" s="52">
        <f t="shared" si="81"/>
        <v>156.39428755503059</v>
      </c>
    </row>
    <row r="360" spans="1:6" ht="12.75" customHeight="1" x14ac:dyDescent="0.2">
      <c r="A360" s="53">
        <v>4124</v>
      </c>
      <c r="B360" s="85" t="s">
        <v>655</v>
      </c>
      <c r="C360" s="50" t="s">
        <v>754</v>
      </c>
      <c r="D360" s="242">
        <v>2550</v>
      </c>
      <c r="E360" s="242">
        <v>46513.75</v>
      </c>
      <c r="F360" s="52">
        <f t="shared" si="81"/>
        <v>1824.0686274509806</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962721.74000000011</v>
      </c>
      <c r="E363" s="51">
        <f t="shared" si="99"/>
        <v>1620132.2399999998</v>
      </c>
      <c r="F363" s="52">
        <f t="shared" si="81"/>
        <v>168.28665778337981</v>
      </c>
    </row>
    <row r="364" spans="1:6" ht="12.75" customHeight="1" x14ac:dyDescent="0.2">
      <c r="A364" s="53">
        <v>421</v>
      </c>
      <c r="B364" s="85" t="s">
        <v>759</v>
      </c>
      <c r="C364" s="50" t="s">
        <v>760</v>
      </c>
      <c r="D364" s="51">
        <f t="shared" ref="D364:E364" si="100">SUM(D365:D368)</f>
        <v>791660.64</v>
      </c>
      <c r="E364" s="51">
        <f t="shared" si="100"/>
        <v>1273454.1399999999</v>
      </c>
      <c r="F364" s="52">
        <f t="shared" si="81"/>
        <v>160.85858960981056</v>
      </c>
    </row>
    <row r="365" spans="1:6" ht="12.75" customHeight="1" x14ac:dyDescent="0.2">
      <c r="A365" s="53">
        <v>4211</v>
      </c>
      <c r="B365" s="85" t="s">
        <v>665</v>
      </c>
      <c r="C365" s="50" t="s">
        <v>761</v>
      </c>
      <c r="D365" s="242">
        <v>0</v>
      </c>
      <c r="E365" s="310">
        <v>11250</v>
      </c>
      <c r="F365" s="52" t="str">
        <f t="shared" si="81"/>
        <v>-</v>
      </c>
    </row>
    <row r="366" spans="1:6" ht="12.75" customHeight="1" x14ac:dyDescent="0.2">
      <c r="A366" s="53">
        <v>4212</v>
      </c>
      <c r="B366" s="85" t="s">
        <v>667</v>
      </c>
      <c r="C366" s="50" t="s">
        <v>762</v>
      </c>
      <c r="D366" s="242">
        <v>247907.28</v>
      </c>
      <c r="E366" s="310">
        <v>310070.32</v>
      </c>
      <c r="F366" s="52">
        <f t="shared" si="81"/>
        <v>125.07511679366576</v>
      </c>
    </row>
    <row r="367" spans="1:6" ht="12.75" customHeight="1" x14ac:dyDescent="0.2">
      <c r="A367" s="53">
        <v>4213</v>
      </c>
      <c r="B367" s="85" t="s">
        <v>669</v>
      </c>
      <c r="C367" s="50" t="s">
        <v>763</v>
      </c>
      <c r="D367" s="242">
        <v>16487.34</v>
      </c>
      <c r="E367" s="310">
        <v>104299.38</v>
      </c>
      <c r="F367" s="52">
        <f t="shared" si="81"/>
        <v>632.60283344675372</v>
      </c>
    </row>
    <row r="368" spans="1:6" ht="12.75" customHeight="1" x14ac:dyDescent="0.2">
      <c r="A368" s="53">
        <v>4214</v>
      </c>
      <c r="B368" s="85" t="s">
        <v>671</v>
      </c>
      <c r="C368" s="50" t="s">
        <v>764</v>
      </c>
      <c r="D368" s="242">
        <v>527266.02</v>
      </c>
      <c r="E368" s="310">
        <v>847834.44</v>
      </c>
      <c r="F368" s="52">
        <f t="shared" si="81"/>
        <v>160.79823236096266</v>
      </c>
    </row>
    <row r="369" spans="1:6" ht="12.75" customHeight="1" x14ac:dyDescent="0.2">
      <c r="A369" s="53">
        <v>422</v>
      </c>
      <c r="B369" s="85" t="s">
        <v>765</v>
      </c>
      <c r="C369" s="50" t="s">
        <v>766</v>
      </c>
      <c r="D369" s="51">
        <f t="shared" ref="D369:E369" si="101">SUM(D370:D377)</f>
        <v>43723.8</v>
      </c>
      <c r="E369" s="51">
        <f t="shared" si="101"/>
        <v>289313.87</v>
      </c>
      <c r="F369" s="52">
        <f t="shared" si="81"/>
        <v>661.68510056308003</v>
      </c>
    </row>
    <row r="370" spans="1:6" ht="12.75" customHeight="1" x14ac:dyDescent="0.2">
      <c r="A370" s="53">
        <v>4221</v>
      </c>
      <c r="B370" s="85" t="s">
        <v>675</v>
      </c>
      <c r="C370" s="50" t="s">
        <v>767</v>
      </c>
      <c r="D370" s="242">
        <v>1413.87</v>
      </c>
      <c r="E370" s="242">
        <v>13806.88</v>
      </c>
      <c r="F370" s="52">
        <f t="shared" si="81"/>
        <v>976.53108135825789</v>
      </c>
    </row>
    <row r="371" spans="1:6" ht="12.75" customHeight="1" x14ac:dyDescent="0.2">
      <c r="A371" s="53">
        <v>4222</v>
      </c>
      <c r="B371" s="85" t="s">
        <v>768</v>
      </c>
      <c r="C371" s="50" t="s">
        <v>769</v>
      </c>
      <c r="D371" s="242">
        <v>2969.67</v>
      </c>
      <c r="E371" s="242"/>
      <c r="F371" s="52">
        <f t="shared" si="81"/>
        <v>0</v>
      </c>
    </row>
    <row r="372" spans="1:6" ht="12.75" customHeight="1" x14ac:dyDescent="0.2">
      <c r="A372" s="53">
        <v>4223</v>
      </c>
      <c r="B372" s="85" t="s">
        <v>679</v>
      </c>
      <c r="C372" s="50" t="s">
        <v>770</v>
      </c>
      <c r="D372" s="242">
        <v>950</v>
      </c>
      <c r="E372" s="242">
        <v>1520</v>
      </c>
      <c r="F372" s="52">
        <f t="shared" si="81"/>
        <v>160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310">
        <v>13218.75</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38390.26</v>
      </c>
      <c r="E376" s="242">
        <v>260768.24</v>
      </c>
      <c r="F376" s="52">
        <f t="shared" si="81"/>
        <v>679.25624885061984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127337.3</v>
      </c>
      <c r="E391" s="51">
        <f t="shared" si="105"/>
        <v>57364.23</v>
      </c>
      <c r="F391" s="52">
        <f t="shared" si="81"/>
        <v>45.049039048260013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24926.91</v>
      </c>
      <c r="E394" s="310">
        <v>19687.5</v>
      </c>
      <c r="F394" s="52">
        <f t="shared" si="81"/>
        <v>78.980908584337172</v>
      </c>
    </row>
    <row r="395" spans="1:6" ht="12.75" customHeight="1" x14ac:dyDescent="0.2">
      <c r="A395" s="53">
        <v>4264</v>
      </c>
      <c r="B395" s="85" t="s">
        <v>725</v>
      </c>
      <c r="C395" s="50" t="s">
        <v>799</v>
      </c>
      <c r="D395" s="242">
        <v>102410.39</v>
      </c>
      <c r="E395" s="310">
        <v>37676.730000000003</v>
      </c>
      <c r="F395" s="52">
        <f t="shared" si="81"/>
        <v>36.789948754223083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5480</v>
      </c>
      <c r="E402" s="51">
        <f t="shared" si="109"/>
        <v>19062.5</v>
      </c>
      <c r="F402" s="52">
        <f t="shared" si="81"/>
        <v>347.85583941605836</v>
      </c>
    </row>
    <row r="403" spans="1:6" ht="12.75" customHeight="1" x14ac:dyDescent="0.2">
      <c r="A403" s="53">
        <v>451</v>
      </c>
      <c r="B403" s="85" t="s">
        <v>812</v>
      </c>
      <c r="C403" s="50" t="s">
        <v>813</v>
      </c>
      <c r="D403" s="242">
        <v>4200</v>
      </c>
      <c r="E403" s="310">
        <v>16562.5</v>
      </c>
      <c r="F403" s="52">
        <f t="shared" si="81"/>
        <v>394.34523809523807</v>
      </c>
    </row>
    <row r="404" spans="1:6" ht="12.75" customHeight="1" x14ac:dyDescent="0.2">
      <c r="A404" s="53">
        <v>452</v>
      </c>
      <c r="B404" s="85" t="s">
        <v>814</v>
      </c>
      <c r="C404" s="50" t="s">
        <v>815</v>
      </c>
      <c r="D404" s="242">
        <v>0</v>
      </c>
      <c r="E404" s="310"/>
      <c r="F404" s="52" t="str">
        <f t="shared" si="81"/>
        <v>-</v>
      </c>
    </row>
    <row r="405" spans="1:6" ht="12.75" customHeight="1" x14ac:dyDescent="0.2">
      <c r="A405" s="53">
        <v>453</v>
      </c>
      <c r="B405" s="85" t="s">
        <v>816</v>
      </c>
      <c r="C405" s="50" t="s">
        <v>817</v>
      </c>
      <c r="D405" s="242">
        <v>0</v>
      </c>
      <c r="E405" s="310"/>
      <c r="F405" s="52" t="str">
        <f t="shared" si="81"/>
        <v>-</v>
      </c>
    </row>
    <row r="406" spans="1:6" ht="12.75" customHeight="1" x14ac:dyDescent="0.2">
      <c r="A406" s="53">
        <v>454</v>
      </c>
      <c r="B406" s="85" t="s">
        <v>818</v>
      </c>
      <c r="C406" s="50" t="s">
        <v>819</v>
      </c>
      <c r="D406" s="242">
        <v>1280</v>
      </c>
      <c r="E406" s="310">
        <v>2500</v>
      </c>
      <c r="F406" s="52">
        <f t="shared" si="81"/>
        <v>195.3125</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974468.2300000001</v>
      </c>
      <c r="E408" s="51">
        <f t="shared" si="111"/>
        <v>1563637.5499999996</v>
      </c>
      <c r="F408" s="52">
        <f t="shared" si="81"/>
        <v>160.46059808435206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128053.01</v>
      </c>
      <c r="E410" s="242">
        <v>761394.33</v>
      </c>
      <c r="F410" s="52">
        <f t="shared" si="81"/>
        <v>594.59307516473064</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4512175.3899999997</v>
      </c>
      <c r="E412" s="51">
        <f>E6+E298</f>
        <v>5256098.78</v>
      </c>
      <c r="F412" s="52">
        <f t="shared" si="81"/>
        <v>116.48702290360218</v>
      </c>
    </row>
    <row r="413" spans="1:6" ht="12.75" customHeight="1" x14ac:dyDescent="0.2">
      <c r="A413" s="53" t="s">
        <v>609</v>
      </c>
      <c r="B413" s="85" t="s">
        <v>832</v>
      </c>
      <c r="C413" s="50" t="s">
        <v>833</v>
      </c>
      <c r="D413" s="51">
        <f t="shared" ref="D413:E413" si="112">D289+D350</f>
        <v>3926296.1</v>
      </c>
      <c r="E413" s="51">
        <f t="shared" si="112"/>
        <v>5243021.01</v>
      </c>
      <c r="F413" s="52">
        <f t="shared" si="81"/>
        <v>133.53605730347232</v>
      </c>
    </row>
    <row r="414" spans="1:6" ht="12.75" customHeight="1" x14ac:dyDescent="0.2">
      <c r="A414" s="53" t="s">
        <v>609</v>
      </c>
      <c r="B414" s="85" t="s">
        <v>834</v>
      </c>
      <c r="C414" s="50" t="s">
        <v>835</v>
      </c>
      <c r="D414" s="51">
        <f t="shared" ref="D414:E414" si="113">IF(D412&gt;=D413,D412-D413,0)</f>
        <v>585879.28999999957</v>
      </c>
      <c r="E414" s="51">
        <f t="shared" si="113"/>
        <v>13077.770000000484</v>
      </c>
      <c r="F414" s="52">
        <f t="shared" si="81"/>
        <v>2.232161167533417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333090.31</v>
      </c>
      <c r="E416" s="51">
        <f t="shared" si="115"/>
        <v>167318.81000000006</v>
      </c>
      <c r="F416" s="52">
        <f t="shared" si="81"/>
        <v>50.232265838054566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266055.67</v>
      </c>
      <c r="E418" s="62">
        <f t="shared" si="117"/>
        <v>216145.12</v>
      </c>
      <c r="F418" s="57">
        <f t="shared" si="81"/>
        <v>81.240561420848508</v>
      </c>
    </row>
    <row r="419" spans="1:6" s="75" customFormat="1" ht="20.100000000000001" customHeight="1" x14ac:dyDescent="0.2">
      <c r="A419" s="352" t="s">
        <v>846</v>
      </c>
      <c r="B419" s="353"/>
      <c r="C419" s="219"/>
      <c r="D419" s="58"/>
      <c r="E419" s="58"/>
      <c r="F419" s="59"/>
    </row>
    <row r="420" spans="1:6" ht="12.75" customHeight="1" x14ac:dyDescent="0.2">
      <c r="A420" s="53">
        <v>8</v>
      </c>
      <c r="B420" s="85" t="s">
        <v>847</v>
      </c>
      <c r="C420" s="50" t="s">
        <v>848</v>
      </c>
      <c r="D420" s="51">
        <f t="shared" ref="D420:E420" si="118">D421+D459+D472+D484+D515</f>
        <v>39733.360000000001</v>
      </c>
      <c r="E420" s="51">
        <f t="shared" si="118"/>
        <v>623880.64</v>
      </c>
      <c r="F420" s="52">
        <f t="shared" ref="F420:F647" si="119">IF(D420&lt;&gt;0,IF(E420/D420&gt;=100,"&gt;&gt;100",E420/D420*100),"-")</f>
        <v>1570.1683421688979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39733.360000000001</v>
      </c>
      <c r="E484" s="51">
        <f t="shared" si="137"/>
        <v>623880.64</v>
      </c>
      <c r="F484" s="52">
        <f t="shared" si="119"/>
        <v>1570.1683421688979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39733.360000000001</v>
      </c>
      <c r="E495" s="51">
        <f t="shared" si="140"/>
        <v>623880.64</v>
      </c>
      <c r="F495" s="52">
        <f t="shared" si="119"/>
        <v>1570.1683421688979</v>
      </c>
    </row>
    <row r="496" spans="1:6" ht="12.75" customHeight="1" x14ac:dyDescent="0.2">
      <c r="A496" s="53">
        <v>8443</v>
      </c>
      <c r="B496" s="85" t="s">
        <v>999</v>
      </c>
      <c r="C496" s="50" t="s">
        <v>1000</v>
      </c>
      <c r="D496" s="242">
        <v>39733.360000000001</v>
      </c>
      <c r="E496" s="310">
        <v>623880.64</v>
      </c>
      <c r="F496" s="52">
        <f t="shared" si="119"/>
        <v>1570.1683421688979</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10068.25</v>
      </c>
      <c r="E528" s="51">
        <f t="shared" si="148"/>
        <v>14615.73</v>
      </c>
      <c r="F528" s="52">
        <f t="shared" si="119"/>
        <v>145.16653837558661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10068.25</v>
      </c>
      <c r="E593" s="51">
        <f t="shared" si="167"/>
        <v>14615.73</v>
      </c>
      <c r="F593" s="52">
        <f t="shared" si="119"/>
        <v>145.16653837558661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10068.25</v>
      </c>
      <c r="E605" s="51">
        <f t="shared" si="171"/>
        <v>14615.73</v>
      </c>
      <c r="F605" s="52">
        <f t="shared" si="119"/>
        <v>145.16653837558661</v>
      </c>
    </row>
    <row r="606" spans="1:6" ht="24" x14ac:dyDescent="0.2">
      <c r="A606" s="53">
        <v>5443</v>
      </c>
      <c r="B606" s="85" t="s">
        <v>1210</v>
      </c>
      <c r="C606" s="50" t="s">
        <v>1211</v>
      </c>
      <c r="D606" s="242">
        <v>10068.25</v>
      </c>
      <c r="E606" s="310">
        <v>14615.73</v>
      </c>
      <c r="F606" s="52">
        <f t="shared" si="119"/>
        <v>145.16653837558661</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29665.11</v>
      </c>
      <c r="E635" s="51">
        <f t="shared" si="178"/>
        <v>609264.91</v>
      </c>
      <c r="F635" s="52">
        <f t="shared" si="119"/>
        <v>2053.8097111387756</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310">
        <v>29665.11</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4551908.75</v>
      </c>
      <c r="E639" s="51">
        <f t="shared" si="180"/>
        <v>5879979.4199999999</v>
      </c>
      <c r="F639" s="52">
        <f t="shared" si="119"/>
        <v>129.17612682811358</v>
      </c>
    </row>
    <row r="640" spans="1:6" ht="12.75" customHeight="1" x14ac:dyDescent="0.2">
      <c r="A640" s="53" t="s">
        <v>609</v>
      </c>
      <c r="B640" s="85" t="s">
        <v>1278</v>
      </c>
      <c r="C640" s="50" t="s">
        <v>1279</v>
      </c>
      <c r="D640" s="51">
        <f t="shared" ref="D640:E640" si="181">D413+D528</f>
        <v>3936364.35</v>
      </c>
      <c r="E640" s="51">
        <f t="shared" si="181"/>
        <v>5257636.74</v>
      </c>
      <c r="F640" s="52">
        <f t="shared" si="119"/>
        <v>133.56580520804687</v>
      </c>
    </row>
    <row r="641" spans="1:6" ht="12.75" customHeight="1" x14ac:dyDescent="0.2">
      <c r="A641" s="53" t="s">
        <v>609</v>
      </c>
      <c r="B641" s="85" t="s">
        <v>1280</v>
      </c>
      <c r="C641" s="50" t="s">
        <v>1281</v>
      </c>
      <c r="D641" s="51">
        <f t="shared" ref="D641:E641" si="182">IF(D639&gt;=D640,D639-D640,0)</f>
        <v>615544.39999999991</v>
      </c>
      <c r="E641" s="51">
        <f t="shared" si="182"/>
        <v>622342.6799999997</v>
      </c>
      <c r="F641" s="52">
        <f t="shared" si="119"/>
        <v>101.10443373378099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333090.31</v>
      </c>
      <c r="E643" s="51">
        <f t="shared" si="184"/>
        <v>196983.92000000004</v>
      </c>
      <c r="F643" s="52">
        <f t="shared" si="119"/>
        <v>59.138291954515289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948634.71</v>
      </c>
      <c r="E645" s="51">
        <f t="shared" si="186"/>
        <v>819326.59999999974</v>
      </c>
      <c r="F645" s="52">
        <f t="shared" si="119"/>
        <v>86.369030287748984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51378.37</v>
      </c>
      <c r="E647" s="243">
        <v>2356.83</v>
      </c>
      <c r="F647" s="57">
        <f t="shared" si="119"/>
        <v>4.5872027469925571</v>
      </c>
    </row>
    <row r="648" spans="1:6" s="75" customFormat="1" ht="20.100000000000001" customHeight="1" x14ac:dyDescent="0.2">
      <c r="A648" s="352" t="s">
        <v>1294</v>
      </c>
      <c r="B648" s="353"/>
      <c r="C648" s="219"/>
      <c r="D648" s="58"/>
      <c r="E648" s="58"/>
      <c r="F648" s="59"/>
    </row>
    <row r="649" spans="1:6" ht="12.75" customHeight="1" x14ac:dyDescent="0.2">
      <c r="A649" s="53">
        <v>11</v>
      </c>
      <c r="B649" s="85" t="s">
        <v>1295</v>
      </c>
      <c r="C649" s="50" t="s">
        <v>1296</v>
      </c>
      <c r="D649" s="242">
        <v>257519.55</v>
      </c>
      <c r="E649" s="242">
        <v>582632.74</v>
      </c>
      <c r="F649" s="52">
        <f t="shared" ref="F649:F724" si="188">IF(D649&lt;&gt;0,IF(E649/D649&gt;=100,"&gt;&gt;100",E649/D649*100),"-")</f>
        <v>226.24796447493014</v>
      </c>
    </row>
    <row r="650" spans="1:6" ht="12.75" customHeight="1" x14ac:dyDescent="0.2">
      <c r="A650" s="53" t="s">
        <v>1297</v>
      </c>
      <c r="B650" s="85" t="s">
        <v>1298</v>
      </c>
      <c r="C650" s="50" t="s">
        <v>1297</v>
      </c>
      <c r="D650" s="242">
        <v>5520086.7300000004</v>
      </c>
      <c r="E650" s="242">
        <v>6275538.75</v>
      </c>
      <c r="F650" s="52">
        <f t="shared" si="188"/>
        <v>113.68550997386231</v>
      </c>
    </row>
    <row r="651" spans="1:6" ht="12.75" customHeight="1" x14ac:dyDescent="0.2">
      <c r="A651" s="53" t="s">
        <v>1299</v>
      </c>
      <c r="B651" s="85" t="s">
        <v>1300</v>
      </c>
      <c r="C651" s="50" t="s">
        <v>1299</v>
      </c>
      <c r="D651" s="242">
        <v>5194973.54</v>
      </c>
      <c r="E651" s="242">
        <v>6099979.9299999997</v>
      </c>
      <c r="F651" s="52">
        <f t="shared" si="188"/>
        <v>117.42080846094166</v>
      </c>
    </row>
    <row r="652" spans="1:6" ht="24" x14ac:dyDescent="0.2">
      <c r="A652" s="53">
        <v>11</v>
      </c>
      <c r="B652" s="85" t="s">
        <v>1301</v>
      </c>
      <c r="C652" s="50" t="s">
        <v>1302</v>
      </c>
      <c r="D652" s="51">
        <f t="shared" ref="D652:E652" si="189">+D649+D650-D651</f>
        <v>582632.74000000022</v>
      </c>
      <c r="E652" s="51">
        <f t="shared" si="189"/>
        <v>758191.56000000052</v>
      </c>
      <c r="F652" s="52">
        <f t="shared" si="188"/>
        <v>130.13198674691716</v>
      </c>
    </row>
    <row r="653" spans="1:6" ht="24" x14ac:dyDescent="0.2">
      <c r="A653" s="53" t="s">
        <v>609</v>
      </c>
      <c r="B653" s="85" t="s">
        <v>1303</v>
      </c>
      <c r="C653" s="50" t="s">
        <v>1304</v>
      </c>
      <c r="D653" s="262">
        <v>13</v>
      </c>
      <c r="E653" s="262">
        <v>13</v>
      </c>
      <c r="F653" s="52">
        <f t="shared" si="188"/>
        <v>100</v>
      </c>
    </row>
    <row r="654" spans="1:6" ht="24" x14ac:dyDescent="0.2">
      <c r="A654" s="53" t="s">
        <v>609</v>
      </c>
      <c r="B654" s="85" t="s">
        <v>1305</v>
      </c>
      <c r="C654" s="50" t="s">
        <v>1306</v>
      </c>
      <c r="D654" s="262">
        <v>17</v>
      </c>
      <c r="E654" s="262">
        <v>18</v>
      </c>
      <c r="F654" s="52">
        <f t="shared" si="188"/>
        <v>105.88235294117648</v>
      </c>
    </row>
    <row r="655" spans="1:6" ht="12.75" customHeight="1" x14ac:dyDescent="0.2">
      <c r="A655" s="53" t="s">
        <v>609</v>
      </c>
      <c r="B655" s="85" t="s">
        <v>1307</v>
      </c>
      <c r="C655" s="50" t="s">
        <v>1308</v>
      </c>
      <c r="D655" s="262">
        <v>13</v>
      </c>
      <c r="E655" s="262">
        <v>13</v>
      </c>
      <c r="F655" s="52">
        <f t="shared" si="188"/>
        <v>100</v>
      </c>
    </row>
    <row r="656" spans="1:6" ht="12.75" customHeight="1" x14ac:dyDescent="0.2">
      <c r="A656" s="53" t="s">
        <v>609</v>
      </c>
      <c r="B656" s="85" t="s">
        <v>1309</v>
      </c>
      <c r="C656" s="50" t="s">
        <v>1310</v>
      </c>
      <c r="D656" s="262">
        <v>14</v>
      </c>
      <c r="E656" s="262">
        <v>15</v>
      </c>
      <c r="F656" s="52">
        <f t="shared" si="188"/>
        <v>107.14285714285714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31034</v>
      </c>
      <c r="E661" s="310">
        <v>92772</v>
      </c>
      <c r="F661" s="52">
        <f t="shared" si="188"/>
        <v>298.93665012566862</v>
      </c>
    </row>
    <row r="662" spans="1:6" ht="12.75" customHeight="1" x14ac:dyDescent="0.2">
      <c r="A662" s="53">
        <v>63312</v>
      </c>
      <c r="B662" s="85" t="s">
        <v>1322</v>
      </c>
      <c r="C662" s="50" t="s">
        <v>1323</v>
      </c>
      <c r="D662" s="242">
        <v>38357.03</v>
      </c>
      <c r="E662" s="310">
        <v>30536.46</v>
      </c>
      <c r="F662" s="52">
        <f t="shared" si="188"/>
        <v>79.611116919114949</v>
      </c>
    </row>
    <row r="663" spans="1:6" ht="12.75" customHeight="1" x14ac:dyDescent="0.2">
      <c r="A663" s="53">
        <v>63313</v>
      </c>
      <c r="B663" s="85" t="s">
        <v>1324</v>
      </c>
      <c r="C663" s="50" t="s">
        <v>1325</v>
      </c>
      <c r="D663" s="242">
        <v>0</v>
      </c>
      <c r="E663" s="310"/>
      <c r="F663" s="52" t="str">
        <f t="shared" si="188"/>
        <v>-</v>
      </c>
    </row>
    <row r="664" spans="1:6" ht="12.75" customHeight="1" x14ac:dyDescent="0.2">
      <c r="A664" s="53">
        <v>63314</v>
      </c>
      <c r="B664" s="85" t="s">
        <v>1326</v>
      </c>
      <c r="C664" s="50" t="s">
        <v>1327</v>
      </c>
      <c r="D664" s="242">
        <v>19951.72</v>
      </c>
      <c r="E664" s="310">
        <v>4500</v>
      </c>
      <c r="F664" s="52">
        <f t="shared" si="188"/>
        <v>22.554446433690927</v>
      </c>
    </row>
    <row r="665" spans="1:6" ht="12.75" customHeight="1" x14ac:dyDescent="0.2">
      <c r="A665" s="53">
        <v>63321</v>
      </c>
      <c r="B665" s="85" t="s">
        <v>1328</v>
      </c>
      <c r="C665" s="50" t="s">
        <v>1329</v>
      </c>
      <c r="D665" s="242">
        <v>203986.53</v>
      </c>
      <c r="E665" s="310">
        <v>329304.81</v>
      </c>
      <c r="F665" s="52">
        <f t="shared" si="188"/>
        <v>161.43458590133378</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310">
        <v>9813.6</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46784.07</v>
      </c>
      <c r="E673" s="310">
        <v>9870</v>
      </c>
      <c r="F673" s="52">
        <f t="shared" si="188"/>
        <v>21.096924658329215</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1912.87</v>
      </c>
      <c r="E675" s="242">
        <v>4082.4</v>
      </c>
      <c r="F675" s="52">
        <f t="shared" si="188"/>
        <v>213.41753490827921</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47574.42</v>
      </c>
      <c r="E694" s="310">
        <v>104906.14</v>
      </c>
      <c r="F694" s="52">
        <f t="shared" si="188"/>
        <v>220.50955114113845</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310">
        <v>128770.25</v>
      </c>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66252.160000000003</v>
      </c>
      <c r="E710" s="242">
        <v>39643.43</v>
      </c>
      <c r="F710" s="52">
        <f t="shared" si="188"/>
        <v>59.83718870448903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14247.05</v>
      </c>
      <c r="E718" s="242">
        <v>15293.34</v>
      </c>
      <c r="F718" s="52">
        <f t="shared" si="188"/>
        <v>107.3439062823532</v>
      </c>
    </row>
    <row r="719" spans="1:6" ht="12.75" customHeight="1" x14ac:dyDescent="0.2">
      <c r="A719" s="53" t="s">
        <v>1418</v>
      </c>
      <c r="B719" s="85" t="s">
        <v>1419</v>
      </c>
      <c r="C719" s="50" t="s">
        <v>1418</v>
      </c>
      <c r="D719" s="242">
        <v>2654.46</v>
      </c>
      <c r="E719" s="242">
        <v>1327.23</v>
      </c>
      <c r="F719" s="52">
        <f t="shared" si="188"/>
        <v>50</v>
      </c>
    </row>
    <row r="720" spans="1:6" ht="12.75" customHeight="1" x14ac:dyDescent="0.2">
      <c r="A720" s="53" t="s">
        <v>1420</v>
      </c>
      <c r="B720" s="85" t="s">
        <v>1421</v>
      </c>
      <c r="C720" s="50" t="s">
        <v>1420</v>
      </c>
      <c r="D720" s="242">
        <v>812.92</v>
      </c>
      <c r="E720" s="242">
        <v>3329.3</v>
      </c>
      <c r="F720" s="52">
        <f t="shared" si="188"/>
        <v>409.54829503518181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1657.08</v>
      </c>
      <c r="E722" s="242">
        <v>1694.94</v>
      </c>
      <c r="F722" s="52">
        <f t="shared" si="188"/>
        <v>102.28474183503513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57581.279999999999</v>
      </c>
      <c r="E724" s="310">
        <v>57581.279999999999</v>
      </c>
      <c r="F724" s="52">
        <f t="shared" si="188"/>
        <v>100</v>
      </c>
    </row>
    <row r="725" spans="1:6" ht="12.75" customHeight="1" x14ac:dyDescent="0.2">
      <c r="A725" s="53">
        <v>32911</v>
      </c>
      <c r="B725" s="85" t="s">
        <v>1430</v>
      </c>
      <c r="C725" s="50" t="s">
        <v>1431</v>
      </c>
      <c r="D725" s="242">
        <v>9511.89</v>
      </c>
      <c r="E725" s="242">
        <v>12757.04</v>
      </c>
      <c r="F725" s="52">
        <f t="shared" ref="F725:F979" si="190">IF(D725&lt;&gt;0,IF(E725/D725&gt;=100,"&gt;&gt;100",E725/D725*100),"-")</f>
        <v>134.11677384830986</v>
      </c>
    </row>
    <row r="726" spans="1:6" ht="12.75" customHeight="1" x14ac:dyDescent="0.2">
      <c r="A726" s="53" t="s">
        <v>1432</v>
      </c>
      <c r="B726" s="85" t="s">
        <v>1433</v>
      </c>
      <c r="C726" s="50" t="s">
        <v>1432</v>
      </c>
      <c r="D726" s="242">
        <v>11920.7</v>
      </c>
      <c r="E726" s="242">
        <v>8541.89</v>
      </c>
      <c r="F726" s="52">
        <f t="shared" si="190"/>
        <v>71.655943023480148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6354.27</v>
      </c>
      <c r="E742" s="310">
        <v>5313.58</v>
      </c>
      <c r="F742" s="52">
        <f t="shared" si="190"/>
        <v>83.62219420956302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49122.73</v>
      </c>
      <c r="E767" s="310">
        <v>70140.81</v>
      </c>
      <c r="F767" s="52">
        <f t="shared" si="190"/>
        <v>142.78687279798982</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99840.58</v>
      </c>
      <c r="E816" s="310">
        <v>89903.84</v>
      </c>
      <c r="F816" s="52">
        <f t="shared" si="190"/>
        <v>90.047393554805069</v>
      </c>
    </row>
    <row r="817" spans="1:6" ht="12.75" customHeight="1" x14ac:dyDescent="0.2">
      <c r="A817" s="53" t="s">
        <v>1614</v>
      </c>
      <c r="B817" s="85" t="s">
        <v>1615</v>
      </c>
      <c r="C817" s="50" t="s">
        <v>1614</v>
      </c>
      <c r="D817" s="242">
        <v>0</v>
      </c>
      <c r="E817" s="310"/>
      <c r="F817" s="52" t="str">
        <f t="shared" si="190"/>
        <v>-</v>
      </c>
    </row>
    <row r="818" spans="1:6" ht="12.75" customHeight="1" x14ac:dyDescent="0.2">
      <c r="A818" s="53" t="s">
        <v>1616</v>
      </c>
      <c r="B818" s="85" t="s">
        <v>1617</v>
      </c>
      <c r="C818" s="50" t="s">
        <v>1616</v>
      </c>
      <c r="D818" s="242">
        <v>0</v>
      </c>
      <c r="E818" s="310"/>
      <c r="F818" s="52" t="str">
        <f t="shared" si="190"/>
        <v>-</v>
      </c>
    </row>
    <row r="819" spans="1:6" ht="12.75" customHeight="1" x14ac:dyDescent="0.2">
      <c r="A819" s="53">
        <v>37215</v>
      </c>
      <c r="B819" s="85" t="s">
        <v>1618</v>
      </c>
      <c r="C819" s="50" t="s">
        <v>1619</v>
      </c>
      <c r="D819" s="242">
        <v>17251</v>
      </c>
      <c r="E819" s="310">
        <v>30284</v>
      </c>
      <c r="F819" s="52">
        <f t="shared" si="190"/>
        <v>175.54924352211464</v>
      </c>
    </row>
    <row r="820" spans="1:6" ht="24" x14ac:dyDescent="0.2">
      <c r="A820" s="53">
        <v>37216</v>
      </c>
      <c r="B820" s="232" t="s">
        <v>1620</v>
      </c>
      <c r="C820" s="50" t="s">
        <v>1621</v>
      </c>
      <c r="D820" s="242">
        <v>0</v>
      </c>
      <c r="E820" s="310"/>
      <c r="F820" s="52" t="str">
        <f t="shared" si="190"/>
        <v>-</v>
      </c>
    </row>
    <row r="821" spans="1:6" ht="12.75" customHeight="1" x14ac:dyDescent="0.2">
      <c r="A821" s="53">
        <v>37217</v>
      </c>
      <c r="B821" s="85" t="s">
        <v>1622</v>
      </c>
      <c r="C821" s="50" t="s">
        <v>1623</v>
      </c>
      <c r="D821" s="242">
        <v>0</v>
      </c>
      <c r="E821" s="310"/>
      <c r="F821" s="52" t="str">
        <f t="shared" si="190"/>
        <v>-</v>
      </c>
    </row>
    <row r="822" spans="1:6" ht="12.75" customHeight="1" x14ac:dyDescent="0.2">
      <c r="A822" s="53">
        <v>37218</v>
      </c>
      <c r="B822" s="85" t="s">
        <v>1624</v>
      </c>
      <c r="C822" s="50" t="s">
        <v>1625</v>
      </c>
      <c r="D822" s="242">
        <v>0</v>
      </c>
      <c r="E822" s="310"/>
      <c r="F822" s="52" t="str">
        <f t="shared" si="190"/>
        <v>-</v>
      </c>
    </row>
    <row r="823" spans="1:6" ht="12.75" customHeight="1" x14ac:dyDescent="0.2">
      <c r="A823" s="53">
        <v>37219</v>
      </c>
      <c r="B823" s="85" t="s">
        <v>1626</v>
      </c>
      <c r="C823" s="50" t="s">
        <v>1627</v>
      </c>
      <c r="D823" s="242">
        <v>20164.009999999998</v>
      </c>
      <c r="E823" s="310">
        <v>35572.559999999998</v>
      </c>
      <c r="F823" s="52">
        <f t="shared" si="190"/>
        <v>176.41609977380492</v>
      </c>
    </row>
    <row r="824" spans="1:6" ht="12.75" customHeight="1" x14ac:dyDescent="0.2">
      <c r="A824" s="53">
        <v>37221</v>
      </c>
      <c r="B824" s="85" t="s">
        <v>1628</v>
      </c>
      <c r="C824" s="50" t="s">
        <v>1629</v>
      </c>
      <c r="D824" s="242">
        <v>0</v>
      </c>
      <c r="E824" s="310"/>
      <c r="F824" s="52" t="str">
        <f t="shared" si="190"/>
        <v>-</v>
      </c>
    </row>
    <row r="825" spans="1:6" ht="12.75" customHeight="1" x14ac:dyDescent="0.2">
      <c r="A825" s="53" t="s">
        <v>1630</v>
      </c>
      <c r="B825" s="85" t="s">
        <v>1607</v>
      </c>
      <c r="C825" s="50" t="s">
        <v>1630</v>
      </c>
      <c r="D825" s="242">
        <v>9127.5</v>
      </c>
      <c r="E825" s="310">
        <v>9511.01</v>
      </c>
      <c r="F825" s="52">
        <f t="shared" si="190"/>
        <v>104.20169816488634</v>
      </c>
    </row>
    <row r="826" spans="1:6" ht="12.75" customHeight="1" x14ac:dyDescent="0.2">
      <c r="A826" s="53" t="s">
        <v>1631</v>
      </c>
      <c r="B826" s="85" t="s">
        <v>1632</v>
      </c>
      <c r="C826" s="50" t="s">
        <v>1631</v>
      </c>
      <c r="D826" s="242">
        <v>0</v>
      </c>
      <c r="E826" s="310"/>
      <c r="F826" s="52" t="str">
        <f t="shared" si="190"/>
        <v>-</v>
      </c>
    </row>
    <row r="827" spans="1:6" ht="12.75" customHeight="1" x14ac:dyDescent="0.2">
      <c r="A827" s="53" t="s">
        <v>1633</v>
      </c>
      <c r="B827" s="85" t="s">
        <v>1634</v>
      </c>
      <c r="C827" s="50" t="s">
        <v>1633</v>
      </c>
      <c r="D827" s="242">
        <v>19031.88</v>
      </c>
      <c r="E827" s="310">
        <v>20164.349999999999</v>
      </c>
      <c r="F827" s="52">
        <f t="shared" si="190"/>
        <v>105.95038430254917</v>
      </c>
    </row>
    <row r="828" spans="1:6" ht="12.75" customHeight="1" x14ac:dyDescent="0.2">
      <c r="A828" s="53" t="s">
        <v>1635</v>
      </c>
      <c r="B828" s="85" t="s">
        <v>1636</v>
      </c>
      <c r="C828" s="50" t="s">
        <v>1635</v>
      </c>
      <c r="D828" s="242">
        <v>0</v>
      </c>
      <c r="E828" s="310"/>
      <c r="F828" s="52" t="str">
        <f t="shared" si="190"/>
        <v>-</v>
      </c>
    </row>
    <row r="829" spans="1:6" ht="12.75" customHeight="1" x14ac:dyDescent="0.2">
      <c r="A829" s="53">
        <v>38117</v>
      </c>
      <c r="B829" s="85" t="s">
        <v>1637</v>
      </c>
      <c r="C829" s="50" t="s">
        <v>1638</v>
      </c>
      <c r="D829" s="242">
        <v>0</v>
      </c>
      <c r="E829" s="310"/>
      <c r="F829" s="52" t="str">
        <f t="shared" si="190"/>
        <v>-</v>
      </c>
    </row>
    <row r="830" spans="1:6" ht="12.75" customHeight="1" x14ac:dyDescent="0.2">
      <c r="A830" s="53">
        <v>38612</v>
      </c>
      <c r="B830" s="85" t="s">
        <v>1639</v>
      </c>
      <c r="C830" s="50" t="s">
        <v>1640</v>
      </c>
      <c r="D830" s="242">
        <v>19352.240000000002</v>
      </c>
      <c r="E830" s="310">
        <v>55409.55</v>
      </c>
      <c r="F830" s="52">
        <f t="shared" si="190"/>
        <v>286.32111838216144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39733.360000000001</v>
      </c>
      <c r="E886" s="310">
        <v>623880.64</v>
      </c>
      <c r="F886" s="52">
        <f t="shared" si="190"/>
        <v>1570.1683421688979</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10068.25</v>
      </c>
      <c r="E954" s="310">
        <v>14615.73</v>
      </c>
      <c r="F954" s="52">
        <f t="shared" si="190"/>
        <v>145.16653837558661</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8" t="s">
        <v>1945</v>
      </c>
      <c r="B983" s="349"/>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16:E16 D18:E23 D9:D15 D25:E26 D24 D28:E30 D27 D32:E57 D31 D59:E59 D58 D62:E62 D60:D61 D65:E74 D63:D64 D76:E84 D75 D86:E91 D85 D98:E107 D92:D97 D112:E113 D108:D111 D115:E120 D114 D123:E126 D121:D122 D128:E144 D127 D146:E217 D145 D219:E231 D218 D233:E259 D232 D263:E264 D260:D262 D266:E268 D265 D270:E279 D269 D281:E313 D280 D315:E352 D314 D354:E358 D353 D360:E364 D359 D369:E373 D365:D368 D375:E393 D374 D396:E402 D394:D395 D407:E495 D403:D406 D497:E605 D496 D607:E636 D606 D638:E660 D637 D666:E669 D661:D665 D671:E672 D670 D674:E693 D673 D695:E696 D694 D698:E723 D697 D725:E741 D724 D743:E766 D742 D768:E815 D767 D831:E885 D816:D830 D887:E953 D886 D955:E982 D954">
    <cfRule type="cellIs" dxfId="95" priority="46" operator="lessThan">
      <formula>-0.001</formula>
    </cfRule>
  </conditionalFormatting>
  <conditionalFormatting sqref="E9:E15">
    <cfRule type="cellIs" dxfId="94" priority="42" operator="lessThan">
      <formula>-0.001</formula>
    </cfRule>
  </conditionalFormatting>
  <conditionalFormatting sqref="E24">
    <cfRule type="cellIs" dxfId="93" priority="41" operator="lessThan">
      <formula>-0.001</formula>
    </cfRule>
  </conditionalFormatting>
  <conditionalFormatting sqref="E27">
    <cfRule type="cellIs" dxfId="92" priority="40" operator="lessThan">
      <formula>-0.001</formula>
    </cfRule>
  </conditionalFormatting>
  <conditionalFormatting sqref="E31">
    <cfRule type="cellIs" dxfId="91" priority="39" operator="lessThan">
      <formula>-0.001</formula>
    </cfRule>
  </conditionalFormatting>
  <conditionalFormatting sqref="E58">
    <cfRule type="cellIs" dxfId="90" priority="38" operator="lessThan">
      <formula>-0.001</formula>
    </cfRule>
  </conditionalFormatting>
  <conditionalFormatting sqref="E60:E61">
    <cfRule type="cellIs" dxfId="89" priority="37" operator="lessThan">
      <formula>-0.001</formula>
    </cfRule>
  </conditionalFormatting>
  <conditionalFormatting sqref="E63:E64">
    <cfRule type="cellIs" dxfId="88" priority="36" operator="lessThan">
      <formula>-0.001</formula>
    </cfRule>
  </conditionalFormatting>
  <conditionalFormatting sqref="E75">
    <cfRule type="cellIs" dxfId="87" priority="35" operator="lessThan">
      <formula>-0.001</formula>
    </cfRule>
  </conditionalFormatting>
  <conditionalFormatting sqref="E85">
    <cfRule type="cellIs" dxfId="86" priority="34" operator="lessThan">
      <formula>-0.001</formula>
    </cfRule>
  </conditionalFormatting>
  <conditionalFormatting sqref="E92:E97">
    <cfRule type="cellIs" dxfId="85" priority="33" operator="lessThan">
      <formula>-0.001</formula>
    </cfRule>
  </conditionalFormatting>
  <conditionalFormatting sqref="E108:E111">
    <cfRule type="cellIs" dxfId="84" priority="32" operator="lessThan">
      <formula>-0.001</formula>
    </cfRule>
  </conditionalFormatting>
  <conditionalFormatting sqref="E114">
    <cfRule type="cellIs" dxfId="83" priority="31" operator="lessThan">
      <formula>-0.001</formula>
    </cfRule>
  </conditionalFormatting>
  <conditionalFormatting sqref="E121:E122">
    <cfRule type="cellIs" dxfId="82" priority="30" operator="lessThan">
      <formula>-0.001</formula>
    </cfRule>
  </conditionalFormatting>
  <conditionalFormatting sqref="E127">
    <cfRule type="cellIs" dxfId="81" priority="29" operator="lessThan">
      <formula>-0.001</formula>
    </cfRule>
  </conditionalFormatting>
  <conditionalFormatting sqref="E145">
    <cfRule type="cellIs" dxfId="80" priority="28" operator="lessThan">
      <formula>-0.001</formula>
    </cfRule>
  </conditionalFormatting>
  <conditionalFormatting sqref="E218">
    <cfRule type="cellIs" dxfId="79" priority="27" operator="lessThan">
      <formula>-0.001</formula>
    </cfRule>
  </conditionalFormatting>
  <conditionalFormatting sqref="E232">
    <cfRule type="cellIs" dxfId="78" priority="26" operator="lessThan">
      <formula>-0.001</formula>
    </cfRule>
  </conditionalFormatting>
  <conditionalFormatting sqref="E260:E262">
    <cfRule type="cellIs" dxfId="77" priority="25" operator="lessThan">
      <formula>-0.001</formula>
    </cfRule>
  </conditionalFormatting>
  <conditionalFormatting sqref="E265">
    <cfRule type="cellIs" dxfId="76" priority="24" operator="lessThan">
      <formula>-0.001</formula>
    </cfRule>
  </conditionalFormatting>
  <conditionalFormatting sqref="E269">
    <cfRule type="cellIs" dxfId="75" priority="23" operator="lessThan">
      <formula>-0.001</formula>
    </cfRule>
  </conditionalFormatting>
  <conditionalFormatting sqref="E280">
    <cfRule type="cellIs" dxfId="74" priority="22" operator="lessThan">
      <formula>-0.001</formula>
    </cfRule>
  </conditionalFormatting>
  <conditionalFormatting sqref="E314">
    <cfRule type="cellIs" dxfId="73" priority="21" operator="lessThan">
      <formula>-0.001</formula>
    </cfRule>
  </conditionalFormatting>
  <conditionalFormatting sqref="E353">
    <cfRule type="cellIs" dxfId="72" priority="20" operator="lessThan">
      <formula>-0.001</formula>
    </cfRule>
  </conditionalFormatting>
  <conditionalFormatting sqref="E359">
    <cfRule type="cellIs" dxfId="71" priority="19" operator="lessThan">
      <formula>-0.001</formula>
    </cfRule>
  </conditionalFormatting>
  <conditionalFormatting sqref="E365:E368">
    <cfRule type="cellIs" dxfId="70" priority="18" operator="lessThan">
      <formula>-0.001</formula>
    </cfRule>
  </conditionalFormatting>
  <conditionalFormatting sqref="E374">
    <cfRule type="cellIs" dxfId="69" priority="17" operator="lessThan">
      <formula>-0.001</formula>
    </cfRule>
  </conditionalFormatting>
  <conditionalFormatting sqref="E394:E395">
    <cfRule type="cellIs" dxfId="68" priority="16" operator="lessThan">
      <formula>-0.001</formula>
    </cfRule>
  </conditionalFormatting>
  <conditionalFormatting sqref="E403:E406">
    <cfRule type="cellIs" dxfId="67" priority="15" operator="lessThan">
      <formula>-0.001</formula>
    </cfRule>
  </conditionalFormatting>
  <conditionalFormatting sqref="E496">
    <cfRule type="cellIs" dxfId="66" priority="14" operator="lessThan">
      <formula>-0.001</formula>
    </cfRule>
  </conditionalFormatting>
  <conditionalFormatting sqref="E606">
    <cfRule type="cellIs" dxfId="65" priority="13" operator="lessThan">
      <formula>-0.001</formula>
    </cfRule>
  </conditionalFormatting>
  <conditionalFormatting sqref="E637">
    <cfRule type="cellIs" dxfId="64" priority="12" operator="lessThan">
      <formula>-0.001</formula>
    </cfRule>
  </conditionalFormatting>
  <conditionalFormatting sqref="E661:E665">
    <cfRule type="cellIs" dxfId="63" priority="11" operator="lessThan">
      <formula>-0.001</formula>
    </cfRule>
  </conditionalFormatting>
  <conditionalFormatting sqref="E670">
    <cfRule type="cellIs" dxfId="62" priority="10" operator="lessThan">
      <formula>-0.001</formula>
    </cfRule>
  </conditionalFormatting>
  <conditionalFormatting sqref="E673">
    <cfRule type="cellIs" dxfId="61" priority="9" operator="lessThan">
      <formula>-0.001</formula>
    </cfRule>
  </conditionalFormatting>
  <conditionalFormatting sqref="E694">
    <cfRule type="cellIs" dxfId="60" priority="8" operator="lessThan">
      <formula>-0.001</formula>
    </cfRule>
  </conditionalFormatting>
  <conditionalFormatting sqref="E697">
    <cfRule type="cellIs" dxfId="59" priority="7" operator="lessThan">
      <formula>-0.001</formula>
    </cfRule>
  </conditionalFormatting>
  <conditionalFormatting sqref="E724">
    <cfRule type="cellIs" dxfId="58" priority="6" operator="lessThan">
      <formula>-0.001</formula>
    </cfRule>
  </conditionalFormatting>
  <conditionalFormatting sqref="E742">
    <cfRule type="cellIs" dxfId="57" priority="5" operator="lessThan">
      <formula>-0.001</formula>
    </cfRule>
  </conditionalFormatting>
  <conditionalFormatting sqref="E767">
    <cfRule type="cellIs" dxfId="56" priority="4" operator="lessThan">
      <formula>-0.001</formula>
    </cfRule>
  </conditionalFormatting>
  <conditionalFormatting sqref="E816:E830">
    <cfRule type="cellIs" dxfId="55" priority="3" operator="lessThan">
      <formula>-0.001</formula>
    </cfRule>
  </conditionalFormatting>
  <conditionalFormatting sqref="E886">
    <cfRule type="cellIs" dxfId="54" priority="2" operator="lessThan">
      <formula>-0.001</formula>
    </cfRule>
  </conditionalFormatting>
  <conditionalFormatting sqref="E954">
    <cfRule type="cellIs" dxfId="53"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6" workbookViewId="0">
      <selection activeCell="E300" sqref="E30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1969</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8642357.6500000022</v>
      </c>
      <c r="E6" s="229">
        <f t="shared" si="0"/>
        <v>12011124.449999999</v>
      </c>
      <c r="F6" s="230">
        <f t="shared" ref="F6:F260" si="1">IF(D6&gt;0,IF(E6/D6&gt;=100,"&gt;&gt;100",E6/D6*100),"-")</f>
        <v>138.97971984531324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7269375.3500000015</v>
      </c>
      <c r="E7" s="104">
        <f t="shared" si="2"/>
        <v>9853576.1799999997</v>
      </c>
      <c r="F7" s="93">
        <f t="shared" si="1"/>
        <v>135.54914563601392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564573.28999999992</v>
      </c>
      <c r="E8" s="104">
        <f>E9+E10-E11</f>
        <v>501914.23999999993</v>
      </c>
      <c r="F8" s="93">
        <f t="shared" si="1"/>
        <v>88.901520651109806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580100.09</v>
      </c>
      <c r="E9" s="247">
        <v>439607.49</v>
      </c>
      <c r="F9" s="93">
        <f t="shared" si="1"/>
        <v>75.781317324050065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28439.11</v>
      </c>
      <c r="E10" s="247">
        <v>87189.08</v>
      </c>
      <c r="F10" s="93">
        <f t="shared" si="1"/>
        <v>306.58160540185679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43965.91</v>
      </c>
      <c r="E11" s="247">
        <v>24882.33</v>
      </c>
      <c r="F11" s="93">
        <f t="shared" si="1"/>
        <v>56.594597951003401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4404768.120000001</v>
      </c>
      <c r="E12" s="104">
        <f t="shared" si="3"/>
        <v>5349905.7899999991</v>
      </c>
      <c r="F12" s="93">
        <f t="shared" si="1"/>
        <v>121.45714925851756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4290215.8000000007</v>
      </c>
      <c r="E13" s="104">
        <f t="shared" si="4"/>
        <v>4803567.709999999</v>
      </c>
      <c r="F13" s="93">
        <f t="shared" si="1"/>
        <v>111.96564308023849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1499813.9</v>
      </c>
      <c r="E15" s="247">
        <v>1531537.92</v>
      </c>
      <c r="F15" s="93">
        <f t="shared" si="1"/>
        <v>102.11519709211923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1291567.3</v>
      </c>
      <c r="E16" s="247">
        <v>1291606.42</v>
      </c>
      <c r="F16" s="93">
        <f t="shared" si="1"/>
        <v>100.00302887816994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5164945.4800000004</v>
      </c>
      <c r="E17" s="247">
        <v>5167957.09</v>
      </c>
      <c r="F17" s="93">
        <f t="shared" si="1"/>
        <v>100.0583086503364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3666110.88</v>
      </c>
      <c r="E18" s="247">
        <v>3187533.72</v>
      </c>
      <c r="F18" s="93">
        <f t="shared" si="1"/>
        <v>86.945916922185404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28353.949999999953</v>
      </c>
      <c r="E19" s="104">
        <f t="shared" si="5"/>
        <v>384975.97</v>
      </c>
      <c r="F19" s="93">
        <f t="shared" si="1"/>
        <v>1357.7507543040761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225701.4</v>
      </c>
      <c r="E20" s="247">
        <v>250751.53</v>
      </c>
      <c r="F20" s="93">
        <f t="shared" si="1"/>
        <v>111.09879247536789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86330.89</v>
      </c>
      <c r="E21" s="247">
        <v>86330.89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32205.94</v>
      </c>
      <c r="E22" s="247">
        <v>33725.94</v>
      </c>
      <c r="F22" s="93">
        <f t="shared" si="1"/>
        <v>104.71962625528086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25859.52</v>
      </c>
      <c r="E24" s="247">
        <v>90672.02</v>
      </c>
      <c r="F24" s="93">
        <f t="shared" si="1"/>
        <v>350.63303572533442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11348.78</v>
      </c>
      <c r="E25" s="247">
        <v>11149.7</v>
      </c>
      <c r="F25" s="93">
        <f t="shared" si="1"/>
        <v>98.24580263252966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1706558.19</v>
      </c>
      <c r="E26" s="247">
        <v>1811972.42</v>
      </c>
      <c r="F26" s="93">
        <f t="shared" si="1"/>
        <v>106.17700765304699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2059650.77</v>
      </c>
      <c r="E28" s="247">
        <v>1899626.53</v>
      </c>
      <c r="F28" s="93">
        <f t="shared" si="1"/>
        <v>92.230515855850655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1542.58</v>
      </c>
      <c r="E35" s="104">
        <f t="shared" si="7"/>
        <v>1501.96</v>
      </c>
      <c r="F35" s="93">
        <f t="shared" si="1"/>
        <v>97.366749212358528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4539.25</v>
      </c>
      <c r="E37" s="247">
        <v>4539.25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2996.67</v>
      </c>
      <c r="E40" s="247">
        <v>3037.29</v>
      </c>
      <c r="F40" s="93">
        <f t="shared" si="1"/>
        <v>101.35550461011722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84655.790000000037</v>
      </c>
      <c r="E45" s="104">
        <f t="shared" si="9"/>
        <v>159860.15000000014</v>
      </c>
      <c r="F45" s="93">
        <f t="shared" si="1"/>
        <v>188.83545945292116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1227450.8500000001</v>
      </c>
      <c r="E48" s="247">
        <v>1247138.3500000001</v>
      </c>
      <c r="F48" s="93">
        <f t="shared" si="1"/>
        <v>101.60393387645624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145211.44</v>
      </c>
      <c r="E49" s="247">
        <v>145211.44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1288006.5</v>
      </c>
      <c r="E50" s="247">
        <v>1232489.6399999999</v>
      </c>
      <c r="F50" s="93">
        <f t="shared" si="1"/>
        <v>95.689706534866076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682.11999999999898</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10879.98</v>
      </c>
      <c r="E53" s="247">
        <v>9801.2800000000007</v>
      </c>
      <c r="F53" s="93">
        <f t="shared" si="1"/>
        <v>90.085459715918603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396.58</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10197.86</v>
      </c>
      <c r="E55" s="247">
        <v>10197.86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2299351.8200000003</v>
      </c>
      <c r="E56" s="104">
        <f t="shared" si="11"/>
        <v>4001756.1500000004</v>
      </c>
      <c r="F56" s="93">
        <f t="shared" si="1"/>
        <v>174.03844488661156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1460488.1</v>
      </c>
      <c r="E57" s="247">
        <v>3095206.72</v>
      </c>
      <c r="F57" s="93">
        <f t="shared" si="1"/>
        <v>211.92960901221997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27988.27</v>
      </c>
      <c r="E58" s="247">
        <v>72446.97</v>
      </c>
      <c r="F58" s="93">
        <f t="shared" si="1"/>
        <v>258.84761723393405</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772551.74</v>
      </c>
      <c r="E61" s="247">
        <v>784264.6</v>
      </c>
      <c r="F61" s="93">
        <f t="shared" si="1"/>
        <v>101.51612628559998</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38323.71</v>
      </c>
      <c r="E62" s="247">
        <v>49837.86</v>
      </c>
      <c r="F62" s="93">
        <f t="shared" si="1"/>
        <v>130.04445550809146</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1372982.2999999998</v>
      </c>
      <c r="E68" s="104">
        <f t="shared" si="13"/>
        <v>2157548.27</v>
      </c>
      <c r="F68" s="93">
        <f t="shared" si="1"/>
        <v>157.14319623785394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582632.74</v>
      </c>
      <c r="E69" s="104">
        <f t="shared" si="14"/>
        <v>758191.56</v>
      </c>
      <c r="F69" s="93">
        <f t="shared" si="1"/>
        <v>130.13198674691714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577748.36</v>
      </c>
      <c r="E70" s="104">
        <f t="shared" si="15"/>
        <v>753004.42</v>
      </c>
      <c r="F70" s="93">
        <f t="shared" si="1"/>
        <v>130.33432409916318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577748.36</v>
      </c>
      <c r="E72" s="247">
        <v>753004.42</v>
      </c>
      <c r="F72" s="93">
        <f t="shared" si="1"/>
        <v>130.33432409916318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4884.38</v>
      </c>
      <c r="E76" s="247">
        <v>5187.1400000000003</v>
      </c>
      <c r="F76" s="93">
        <f t="shared" si="1"/>
        <v>106.19853492152535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29879.31</v>
      </c>
      <c r="E78" s="104">
        <f>E79+SUM(E82:E84)-E85+E86</f>
        <v>81387.570000000007</v>
      </c>
      <c r="F78" s="93">
        <f t="shared" si="1"/>
        <v>272.38771578058532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795.54</v>
      </c>
      <c r="E82" s="247"/>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7.37</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503.58</v>
      </c>
      <c r="E84" s="247">
        <v>2998.3</v>
      </c>
      <c r="F84" s="93">
        <f t="shared" si="1"/>
        <v>595.39695778227895</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28572.82</v>
      </c>
      <c r="E86" s="247">
        <v>78389.27</v>
      </c>
      <c r="F86" s="93">
        <f t="shared" si="1"/>
        <v>274.34908419959953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487098.16</v>
      </c>
      <c r="E134" s="104">
        <f t="shared" si="23"/>
        <v>487098.16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487098.16</v>
      </c>
      <c r="E135" s="104">
        <f t="shared" si="24"/>
        <v>487098.16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487098.16</v>
      </c>
      <c r="E139" s="247">
        <v>487098.16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221993.72</v>
      </c>
      <c r="E146" s="104">
        <f t="shared" si="26"/>
        <v>217427.44999999995</v>
      </c>
      <c r="F146" s="93">
        <f t="shared" si="1"/>
        <v>97.943063434407037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128959.34</v>
      </c>
      <c r="E147" s="247">
        <v>201542.15</v>
      </c>
      <c r="F147" s="93">
        <f t="shared" si="1"/>
        <v>156.28348439128177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3.54</v>
      </c>
      <c r="E148" s="247">
        <v>3.54</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14481.4</v>
      </c>
      <c r="E158" s="247">
        <v>17306.13</v>
      </c>
      <c r="F158" s="93">
        <f t="shared" si="1"/>
        <v>119.50591793611116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258513.82</v>
      </c>
      <c r="E159" s="247">
        <v>221550.18</v>
      </c>
      <c r="F159" s="93">
        <f t="shared" si="1"/>
        <v>85.701483967085395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748.8</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8284.35</v>
      </c>
      <c r="E162" s="247">
        <v>9193.9</v>
      </c>
      <c r="F162" s="93">
        <f t="shared" si="1"/>
        <v>110.97913535763215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188248.73</v>
      </c>
      <c r="E163" s="247">
        <v>232917.25</v>
      </c>
      <c r="F163" s="93">
        <f t="shared" si="1"/>
        <v>123.72845755719042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611086.69999999995</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611086.69999999995</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51378.369999999995</v>
      </c>
      <c r="E170" s="104">
        <f t="shared" si="29"/>
        <v>2356.8300000000004</v>
      </c>
      <c r="F170" s="93">
        <f t="shared" si="1"/>
        <v>4.5872027469925589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279.52</v>
      </c>
      <c r="E171" s="247">
        <v>2356.8200000000002</v>
      </c>
      <c r="F171" s="93">
        <f t="shared" si="1"/>
        <v>843.16685746994858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51098.85</v>
      </c>
      <c r="E173" s="247">
        <v>0.01</v>
      </c>
      <c r="F173" s="93">
        <f t="shared" si="1"/>
        <v>1.9569912043030324E-5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2268</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8642357.6500000004</v>
      </c>
      <c r="E175" s="104">
        <f t="shared" si="30"/>
        <v>12011124.449999999</v>
      </c>
      <c r="F175" s="93">
        <f t="shared" si="1"/>
        <v>138.97971984531324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411923.36</v>
      </c>
      <c r="E176" s="104">
        <f t="shared" si="31"/>
        <v>2392096.84</v>
      </c>
      <c r="F176" s="93">
        <f t="shared" si="1"/>
        <v>580.7140532161128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214005.99000000002</v>
      </c>
      <c r="E177" s="104">
        <f t="shared" si="32"/>
        <v>285280.53999999998</v>
      </c>
      <c r="F177" s="93">
        <f t="shared" si="1"/>
        <v>133.30493225913909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47530.36</v>
      </c>
      <c r="E178" s="247">
        <v>68151.8</v>
      </c>
      <c r="F178" s="93">
        <f t="shared" si="1"/>
        <v>143.38582750057017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126496.96000000001</v>
      </c>
      <c r="E179" s="247">
        <v>199793.63</v>
      </c>
      <c r="F179" s="93">
        <f t="shared" si="1"/>
        <v>157.94342409493476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30289.85</v>
      </c>
      <c r="E180" s="104">
        <f t="shared" si="33"/>
        <v>6350.16</v>
      </c>
      <c r="F180" s="93">
        <f t="shared" si="1"/>
        <v>20.964646573026936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30289.85</v>
      </c>
      <c r="E183" s="247">
        <v>6350.16</v>
      </c>
      <c r="F183" s="93">
        <f t="shared" si="1"/>
        <v>20.964646573026936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2803.7</v>
      </c>
      <c r="E186" s="247">
        <v>8702.7999999999993</v>
      </c>
      <c r="F186" s="93">
        <f t="shared" si="1"/>
        <v>310.40410885615432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6885.12</v>
      </c>
      <c r="E188" s="247">
        <v>2282.15</v>
      </c>
      <c r="F188" s="93">
        <f t="shared" si="1"/>
        <v>33.14611800520543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102860.84</v>
      </c>
      <c r="E189" s="247">
        <v>224960.51</v>
      </c>
      <c r="F189" s="93">
        <f t="shared" si="1"/>
        <v>218.7037457598052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95056.53</v>
      </c>
      <c r="E206" s="104">
        <f t="shared" si="37"/>
        <v>1881106.99</v>
      </c>
      <c r="F206" s="93">
        <f t="shared" si="1"/>
        <v>1978.9350505430821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95056.53</v>
      </c>
      <c r="E207" s="104">
        <f t="shared" si="38"/>
        <v>1881106.99</v>
      </c>
      <c r="F207" s="93">
        <f t="shared" si="1"/>
        <v>1978.9350505430821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95056.53</v>
      </c>
      <c r="E212" s="247">
        <v>698633.3</v>
      </c>
      <c r="F212" s="93">
        <f t="shared" si="1"/>
        <v>734.96613015434082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1182473.69</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748.8</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748.8</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8230434.29</v>
      </c>
      <c r="E237" s="104">
        <f t="shared" si="41"/>
        <v>9619027.6099999994</v>
      </c>
      <c r="F237" s="93">
        <f t="shared" si="1"/>
        <v>116.87144652484673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7015743.9100000001</v>
      </c>
      <c r="E238" s="104">
        <f t="shared" si="42"/>
        <v>7972469.1899999995</v>
      </c>
      <c r="F238" s="93">
        <f t="shared" si="1"/>
        <v>113.63683298981759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7398898.4900000002</v>
      </c>
      <c r="E239" s="104">
        <f t="shared" si="43"/>
        <v>9853576.1799999997</v>
      </c>
      <c r="F239" s="93">
        <f t="shared" si="1"/>
        <v>133.17625851088005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7365406.3799999999</v>
      </c>
      <c r="E240" s="247">
        <v>9853576.1799999997</v>
      </c>
      <c r="F240" s="93">
        <f t="shared" si="1"/>
        <v>133.78184001844579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33492.11</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383154.58</v>
      </c>
      <c r="E242" s="104">
        <f t="shared" si="44"/>
        <v>1881106.9900000002</v>
      </c>
      <c r="F242" s="93">
        <f t="shared" si="1"/>
        <v>490.95250016325008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371661.69</v>
      </c>
      <c r="E243" s="247">
        <v>687140.41</v>
      </c>
      <c r="F243" s="93">
        <f t="shared" si="1"/>
        <v>184.88330341499551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11492.89</v>
      </c>
      <c r="E244" s="247">
        <v>1193966.58</v>
      </c>
      <c r="F244" s="93" t="str">
        <f t="shared" si="1"/>
        <v>&gt;&gt;100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948634.71000000008</v>
      </c>
      <c r="E245" s="104">
        <f t="shared" si="45"/>
        <v>819326.60000000009</v>
      </c>
      <c r="F245" s="93">
        <f t="shared" si="1"/>
        <v>86.369030287749013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1710029.04</v>
      </c>
      <c r="E246" s="104">
        <f t="shared" si="46"/>
        <v>2775622.72</v>
      </c>
      <c r="F246" s="93">
        <f t="shared" si="1"/>
        <v>162.3143616321276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1680363.93</v>
      </c>
      <c r="E247" s="247">
        <v>2136692.7000000002</v>
      </c>
      <c r="F247" s="93">
        <f t="shared" si="1"/>
        <v>127.15654399937044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29665.11</v>
      </c>
      <c r="E249" s="247">
        <v>638930.02</v>
      </c>
      <c r="F249" s="93">
        <f t="shared" si="1"/>
        <v>2153.8097111387756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761394.33</v>
      </c>
      <c r="E250" s="104">
        <f t="shared" si="47"/>
        <v>1956296.12</v>
      </c>
      <c r="F250" s="93">
        <f t="shared" si="1"/>
        <v>256.93599793421112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761394.33</v>
      </c>
      <c r="E252" s="247">
        <v>1956296.12</v>
      </c>
      <c r="F252" s="93">
        <f t="shared" si="1"/>
        <v>256.93599793421112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266055.67</v>
      </c>
      <c r="E255" s="247">
        <v>216145.12</v>
      </c>
      <c r="F255" s="93">
        <f t="shared" si="1"/>
        <v>81.240561420848508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611086.69999999995</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503955.31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503955.31</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1294</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299993.24</v>
      </c>
      <c r="E264" s="247">
        <v>362386.03</v>
      </c>
      <c r="F264" s="93">
        <f>IF(D264&gt;0,IF(E264/D264&gt;=100,"&gt;&gt;100",E264/D264*100),"-")</f>
        <v>120.79806531640513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110249.21</v>
      </c>
      <c r="E265" s="247">
        <v>87958.67</v>
      </c>
      <c r="F265" s="93">
        <f>IF(D265&gt;0,IF(E265/D265&gt;=100,"&gt;&gt;100",E265/D265*100),"-")</f>
        <v>79.781678254202447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611086.69999999995</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738.38</v>
      </c>
      <c r="E268" s="247">
        <v>2433.85</v>
      </c>
      <c r="F268" s="93">
        <f t="shared" si="50"/>
        <v>329.62024973590832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26557.119999999999</v>
      </c>
      <c r="E269" s="247">
        <v>74846.05</v>
      </c>
      <c r="F269" s="93">
        <f t="shared" si="50"/>
        <v>281.83044697617817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836.55</v>
      </c>
      <c r="E271" s="247">
        <v>902.91</v>
      </c>
      <c r="F271" s="93">
        <f t="shared" si="50"/>
        <v>107.93258024027254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440.77</v>
      </c>
      <c r="E273" s="247">
        <v>206.46</v>
      </c>
      <c r="F273" s="93">
        <f t="shared" si="50"/>
        <v>46.840755949815097</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121093.29</v>
      </c>
      <c r="E287" s="247">
        <v>141254.74</v>
      </c>
      <c r="F287" s="93">
        <f t="shared" si="50"/>
        <v>116.64951873055888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92912.7</v>
      </c>
      <c r="E288" s="247">
        <v>144025.79999999999</v>
      </c>
      <c r="F288" s="93">
        <f t="shared" si="50"/>
        <v>155.01196284253928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43098.54</v>
      </c>
      <c r="E289" s="247">
        <v>101691.28</v>
      </c>
      <c r="F289" s="93">
        <f t="shared" si="50"/>
        <v>235.95063777102428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59762.3</v>
      </c>
      <c r="E290" s="247">
        <v>123269.23</v>
      </c>
      <c r="F290" s="93">
        <f t="shared" si="50"/>
        <v>206.26587330139569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1182473.69</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95056.53</v>
      </c>
      <c r="E294" s="247">
        <v>698633.3</v>
      </c>
      <c r="F294" s="93">
        <f t="shared" si="50"/>
        <v>734.96613015434082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1099.6099999999999</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4922.3100000000004</v>
      </c>
      <c r="E297" s="247">
        <v>796.9</v>
      </c>
      <c r="F297" s="93">
        <f t="shared" si="50"/>
        <v>16.18955327884672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529.99</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440.77</v>
      </c>
      <c r="E302" s="247">
        <v>206.46</v>
      </c>
      <c r="F302" s="93">
        <f t="shared" si="50"/>
        <v>46.840755949815097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8 D175:E185 D240:E242 D246:E248 D262:E268 D10:E15 D9 D18:E23 D16:D17 D25:E35 D24 D41:E48 D36:D40 D51:E52 D49:D50 D56:E56 D53:D55 D63:E85 D57:D62 D87:E138 D86 D140:E146 D139 D148:E157 D147 D159:E162 D158 D164:E165 D163 D167:E173 D166 D187:E188 D186 D190:E211 D189 D215:E236 D212:D214 D243:D244 D250:E260 D249 D274:E288 D269:D273 D301:E322 D289:D300">
    <cfRule type="cellIs" dxfId="52" priority="22" operator="lessThan">
      <formula>0</formula>
    </cfRule>
  </conditionalFormatting>
  <conditionalFormatting sqref="E9">
    <cfRule type="cellIs" dxfId="51" priority="21" operator="lessThan">
      <formula>0</formula>
    </cfRule>
  </conditionalFormatting>
  <conditionalFormatting sqref="E16:E17">
    <cfRule type="cellIs" dxfId="50" priority="20" operator="lessThan">
      <formula>0</formula>
    </cfRule>
  </conditionalFormatting>
  <conditionalFormatting sqref="E24">
    <cfRule type="cellIs" dxfId="49" priority="19" operator="lessThan">
      <formula>0</formula>
    </cfRule>
  </conditionalFormatting>
  <conditionalFormatting sqref="E36:E40">
    <cfRule type="cellIs" dxfId="48" priority="18" operator="lessThan">
      <formula>0</formula>
    </cfRule>
  </conditionalFormatting>
  <conditionalFormatting sqref="E49">
    <cfRule type="cellIs" dxfId="47" priority="17" operator="lessThan">
      <formula>0</formula>
    </cfRule>
  </conditionalFormatting>
  <conditionalFormatting sqref="E50">
    <cfRule type="cellIs" dxfId="46" priority="16" operator="lessThan">
      <formula>0</formula>
    </cfRule>
  </conditionalFormatting>
  <conditionalFormatting sqref="E53:E55">
    <cfRule type="cellIs" dxfId="45" priority="15" operator="lessThan">
      <formula>0</formula>
    </cfRule>
  </conditionalFormatting>
  <conditionalFormatting sqref="E57:E62">
    <cfRule type="cellIs" dxfId="44" priority="14" operator="lessThan">
      <formula>0</formula>
    </cfRule>
  </conditionalFormatting>
  <conditionalFormatting sqref="E86">
    <cfRule type="cellIs" dxfId="43" priority="13" operator="lessThan">
      <formula>0</formula>
    </cfRule>
  </conditionalFormatting>
  <conditionalFormatting sqref="E139">
    <cfRule type="cellIs" dxfId="42" priority="12" operator="lessThan">
      <formula>0</formula>
    </cfRule>
  </conditionalFormatting>
  <conditionalFormatting sqref="E147">
    <cfRule type="cellIs" dxfId="41" priority="11" operator="lessThan">
      <formula>0</formula>
    </cfRule>
  </conditionalFormatting>
  <conditionalFormatting sqref="E158">
    <cfRule type="cellIs" dxfId="40" priority="10" operator="lessThan">
      <formula>0</formula>
    </cfRule>
  </conditionalFormatting>
  <conditionalFormatting sqref="E163">
    <cfRule type="cellIs" dxfId="39" priority="9" operator="lessThan">
      <formula>0</formula>
    </cfRule>
  </conditionalFormatting>
  <conditionalFormatting sqref="E166">
    <cfRule type="cellIs" dxfId="38" priority="8" operator="lessThan">
      <formula>0</formula>
    </cfRule>
  </conditionalFormatting>
  <conditionalFormatting sqref="E186">
    <cfRule type="cellIs" dxfId="37" priority="7" operator="lessThan">
      <formula>0</formula>
    </cfRule>
  </conditionalFormatting>
  <conditionalFormatting sqref="E189">
    <cfRule type="cellIs" dxfId="36" priority="6" operator="lessThan">
      <formula>0</formula>
    </cfRule>
  </conditionalFormatting>
  <conditionalFormatting sqref="E212:E214">
    <cfRule type="cellIs" dxfId="35" priority="5" operator="lessThan">
      <formula>0</formula>
    </cfRule>
  </conditionalFormatting>
  <conditionalFormatting sqref="E243:E244">
    <cfRule type="cellIs" dxfId="34" priority="4" operator="lessThan">
      <formula>0</formula>
    </cfRule>
  </conditionalFormatting>
  <conditionalFormatting sqref="E249">
    <cfRule type="cellIs" dxfId="33" priority="3" operator="lessThan">
      <formula>0</formula>
    </cfRule>
  </conditionalFormatting>
  <conditionalFormatting sqref="E269:E273">
    <cfRule type="cellIs" dxfId="32" priority="2" operator="lessThan">
      <formula>0</formula>
    </cfRule>
  </conditionalFormatting>
  <conditionalFormatting sqref="E289:E300">
    <cfRule type="cellIs" dxfId="31"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713248.39</v>
      </c>
      <c r="E5" s="79">
        <f t="shared" si="0"/>
        <v>714563.54999999993</v>
      </c>
      <c r="F5" s="80">
        <f t="shared" ref="F5:F141" si="1">IF(D5&gt;0,IF(E5/D5&gt;=100,"&gt;&gt;100",E5/D5*100),"-")</f>
        <v>100.18439018137846</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51106.399999999994</v>
      </c>
      <c r="E6" s="81">
        <f t="shared" si="2"/>
        <v>49963.61</v>
      </c>
      <c r="F6" s="63">
        <f t="shared" si="1"/>
        <v>97.76390041169013</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34795.99</v>
      </c>
      <c r="E7" s="311">
        <v>32317.84</v>
      </c>
      <c r="F7" s="63">
        <f t="shared" si="1"/>
        <v>92.878058649861671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16310.41</v>
      </c>
      <c r="E8" s="311">
        <v>17645.77</v>
      </c>
      <c r="F8" s="63">
        <f t="shared" si="1"/>
        <v>108.18716390329857</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662141.99</v>
      </c>
      <c r="E13" s="81">
        <f t="shared" si="4"/>
        <v>664599.93999999994</v>
      </c>
      <c r="F13" s="63">
        <f t="shared" si="1"/>
        <v>100.37121192087514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482893.85</v>
      </c>
      <c r="E14" s="311">
        <v>487667.57</v>
      </c>
      <c r="F14" s="63">
        <f t="shared" si="1"/>
        <v>100.98856508526669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311"/>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179248.14</v>
      </c>
      <c r="E16" s="311">
        <v>176932.37</v>
      </c>
      <c r="F16" s="63">
        <f t="shared" si="1"/>
        <v>98.708064697351944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311"/>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311"/>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311"/>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311"/>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311"/>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4627.22</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4627.22</v>
      </c>
      <c r="E24" s="249"/>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99747.77</v>
      </c>
      <c r="E28" s="81">
        <f t="shared" si="6"/>
        <v>111179.13</v>
      </c>
      <c r="F28" s="63">
        <f t="shared" si="1"/>
        <v>111.46026622951068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99747.77</v>
      </c>
      <c r="E30" s="311">
        <v>111179.13</v>
      </c>
      <c r="F30" s="63">
        <f t="shared" si="1"/>
        <v>111.46026622951068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426214.31</v>
      </c>
      <c r="E35" s="81">
        <f t="shared" si="7"/>
        <v>529106.37</v>
      </c>
      <c r="F35" s="63">
        <f t="shared" si="1"/>
        <v>124.14092103101841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34147.49</v>
      </c>
      <c r="E39" s="81">
        <f t="shared" si="9"/>
        <v>4641.7</v>
      </c>
      <c r="F39" s="63">
        <f t="shared" si="1"/>
        <v>13.593092786614772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34147.49</v>
      </c>
      <c r="E40" s="311">
        <v>4641.7</v>
      </c>
      <c r="F40" s="63">
        <f t="shared" si="1"/>
        <v>13.593092786614772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122044.25</v>
      </c>
      <c r="E54" s="81">
        <f t="shared" si="12"/>
        <v>246214.44</v>
      </c>
      <c r="F54" s="63">
        <f t="shared" si="1"/>
        <v>201.74194195957617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122044.25</v>
      </c>
      <c r="E55" s="311">
        <v>246214.44</v>
      </c>
      <c r="F55" s="63">
        <f t="shared" si="1"/>
        <v>201.74194195957617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198577.8</v>
      </c>
      <c r="E61" s="81">
        <f t="shared" si="13"/>
        <v>202012.75</v>
      </c>
      <c r="F61" s="63">
        <f t="shared" si="1"/>
        <v>101.72977543310482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198577.8</v>
      </c>
      <c r="E64" s="311">
        <v>202012.75</v>
      </c>
      <c r="F64" s="63">
        <f t="shared" si="1"/>
        <v>101.72977543310482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71444.77</v>
      </c>
      <c r="E74" s="311">
        <v>76237.48</v>
      </c>
      <c r="F74" s="63">
        <f t="shared" si="1"/>
        <v>106.70827269791756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312061.72000000003</v>
      </c>
      <c r="E75" s="81">
        <f t="shared" si="15"/>
        <v>414580.64</v>
      </c>
      <c r="F75" s="63">
        <f t="shared" si="1"/>
        <v>132.85212938004699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43234.02</v>
      </c>
      <c r="E76" s="311">
        <v>39462.32</v>
      </c>
      <c r="F76" s="63">
        <f t="shared" si="1"/>
        <v>91.27608304756302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3750</v>
      </c>
      <c r="E77" s="249"/>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265077.7</v>
      </c>
      <c r="E81" s="311">
        <v>375118.32</v>
      </c>
      <c r="F81" s="63">
        <f t="shared" si="1"/>
        <v>141.51259045932568</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1545255.5</v>
      </c>
      <c r="E82" s="81">
        <f t="shared" si="16"/>
        <v>2513333.36</v>
      </c>
      <c r="F82" s="63">
        <f t="shared" si="1"/>
        <v>162.6484008631582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157135.62</v>
      </c>
      <c r="E83" s="311">
        <v>122989.32</v>
      </c>
      <c r="F83" s="63">
        <f t="shared" si="1"/>
        <v>78.269535576974846</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161959.67000000001</v>
      </c>
      <c r="E84" s="311">
        <v>343915.63</v>
      </c>
      <c r="F84" s="63">
        <f t="shared" si="1"/>
        <v>212.34646254836159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77504.42</v>
      </c>
      <c r="E85" s="311">
        <v>45427.37</v>
      </c>
      <c r="F85" s="63">
        <f t="shared" si="1"/>
        <v>58.61261848033957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154876.84</v>
      </c>
      <c r="E86" s="311">
        <v>144288.03</v>
      </c>
      <c r="F86" s="63">
        <f t="shared" si="1"/>
        <v>93.163077190882774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311"/>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993778.95</v>
      </c>
      <c r="E88" s="311">
        <v>1856713.01</v>
      </c>
      <c r="F88" s="63">
        <f t="shared" si="1"/>
        <v>186.83360218084718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994.1</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994.1</v>
      </c>
      <c r="E106" s="249"/>
      <c r="F106" s="63">
        <f t="shared" si="1"/>
        <v>0</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220548.48000000001</v>
      </c>
      <c r="E107" s="81">
        <f t="shared" si="21"/>
        <v>153936.33000000002</v>
      </c>
      <c r="F107" s="63">
        <f t="shared" si="1"/>
        <v>69.797048703305506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29400</v>
      </c>
      <c r="E108" s="311">
        <v>30060</v>
      </c>
      <c r="F108" s="63">
        <f t="shared" si="1"/>
        <v>102.24489795918367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24410</v>
      </c>
      <c r="E109" s="311">
        <v>42700</v>
      </c>
      <c r="F109" s="63">
        <f t="shared" si="1"/>
        <v>174.92830807046295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311"/>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311"/>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6100</v>
      </c>
      <c r="E112" s="311">
        <v>46061.16</v>
      </c>
      <c r="F112" s="63">
        <f t="shared" si="1"/>
        <v>755.10098360655752</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160638.48000000001</v>
      </c>
      <c r="E113" s="311">
        <v>35115.17</v>
      </c>
      <c r="F113" s="63">
        <f t="shared" si="1"/>
        <v>21.85974991795241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403572.5</v>
      </c>
      <c r="E114" s="81">
        <f t="shared" si="22"/>
        <v>601140.27</v>
      </c>
      <c r="F114" s="63">
        <f t="shared" si="1"/>
        <v>148.95471569544506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353862.40000000002</v>
      </c>
      <c r="E115" s="81">
        <f t="shared" si="23"/>
        <v>530999.46</v>
      </c>
      <c r="F115" s="63">
        <f t="shared" si="1"/>
        <v>150.05817515508849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353862.40000000002</v>
      </c>
      <c r="E116" s="249">
        <v>530999.46</v>
      </c>
      <c r="F116" s="63">
        <f t="shared" si="1"/>
        <v>150.05817515508849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49710.1</v>
      </c>
      <c r="E128" s="311">
        <v>70140.81</v>
      </c>
      <c r="F128" s="63">
        <f t="shared" si="1"/>
        <v>141.09971615426241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200026.11</v>
      </c>
      <c r="E129" s="81">
        <f t="shared" si="26"/>
        <v>205181.36</v>
      </c>
      <c r="F129" s="63">
        <f t="shared" si="1"/>
        <v>102.57728853498176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311"/>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311"/>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2663.61</v>
      </c>
      <c r="E133" s="311">
        <v>11910</v>
      </c>
      <c r="F133" s="63">
        <f t="shared" si="1"/>
        <v>447.13753139536186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311"/>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311"/>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311"/>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311"/>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197062.5</v>
      </c>
      <c r="E138" s="311">
        <v>192971.36</v>
      </c>
      <c r="F138" s="63">
        <f t="shared" si="1"/>
        <v>97.923937836980642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311"/>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300</v>
      </c>
      <c r="E140" s="311">
        <v>300</v>
      </c>
      <c r="F140" s="63">
        <f t="shared" si="1"/>
        <v>100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3926296.1</v>
      </c>
      <c r="E141" s="106">
        <f t="shared" si="28"/>
        <v>5243021.0100000007</v>
      </c>
      <c r="F141" s="82">
        <f t="shared" si="1"/>
        <v>133.53605730347235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6 D9:E13 D7:D8 D22:E29 D14:D21 D31:E39 D30 D41:E54 D40 D56:E63 D55 D65:E73 D64 D75:E75 D74 D77:E80 D76 D82:E82 D81 D89:E107 D83:D88 D114:E127 D108:D113 D129:E130 D128 D141:E141 D131:D140">
    <cfRule type="cellIs" dxfId="30" priority="14" operator="lessThan">
      <formula>-0.001</formula>
    </cfRule>
  </conditionalFormatting>
  <conditionalFormatting sqref="E7:E8">
    <cfRule type="cellIs" dxfId="29" priority="13" operator="lessThan">
      <formula>-0.001</formula>
    </cfRule>
  </conditionalFormatting>
  <conditionalFormatting sqref="E14:E21">
    <cfRule type="cellIs" dxfId="28" priority="12" operator="lessThan">
      <formula>-0.001</formula>
    </cfRule>
  </conditionalFormatting>
  <conditionalFormatting sqref="E30">
    <cfRule type="cellIs" dxfId="27" priority="11" operator="lessThan">
      <formula>-0.001</formula>
    </cfRule>
  </conditionalFormatting>
  <conditionalFormatting sqref="E40">
    <cfRule type="cellIs" dxfId="26" priority="10" operator="lessThan">
      <formula>-0.001</formula>
    </cfRule>
  </conditionalFormatting>
  <conditionalFormatting sqref="E55">
    <cfRule type="cellIs" dxfId="25" priority="9" operator="lessThan">
      <formula>-0.001</formula>
    </cfRule>
  </conditionalFormatting>
  <conditionalFormatting sqref="E64">
    <cfRule type="cellIs" dxfId="24" priority="8" operator="lessThan">
      <formula>-0.001</formula>
    </cfRule>
  </conditionalFormatting>
  <conditionalFormatting sqref="E74">
    <cfRule type="cellIs" dxfId="23" priority="7" operator="lessThan">
      <formula>-0.001</formula>
    </cfRule>
  </conditionalFormatting>
  <conditionalFormatting sqref="E76">
    <cfRule type="cellIs" dxfId="22" priority="6" operator="lessThan">
      <formula>-0.001</formula>
    </cfRule>
  </conditionalFormatting>
  <conditionalFormatting sqref="E81">
    <cfRule type="cellIs" dxfId="21" priority="5" operator="lessThan">
      <formula>-0.001</formula>
    </cfRule>
  </conditionalFormatting>
  <conditionalFormatting sqref="E83:E88">
    <cfRule type="cellIs" dxfId="20" priority="4" operator="lessThan">
      <formula>-0.001</formula>
    </cfRule>
  </conditionalFormatting>
  <conditionalFormatting sqref="E108:E113">
    <cfRule type="cellIs" dxfId="19" priority="3" operator="lessThan">
      <formula>-0.001</formula>
    </cfRule>
  </conditionalFormatting>
  <conditionalFormatting sqref="E128">
    <cfRule type="cellIs" dxfId="18" priority="2" operator="lessThan">
      <formula>-0.001</formula>
    </cfRule>
  </conditionalFormatting>
  <conditionalFormatting sqref="E131:E140">
    <cfRule type="cellIs" dxfId="1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86583.77</v>
      </c>
      <c r="E5" s="107">
        <f t="shared" si="0"/>
        <v>86583.77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86583.77</v>
      </c>
      <c r="E22" s="108">
        <f t="shared" si="3"/>
        <v>86583.77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2414.8200000000002</v>
      </c>
      <c r="E23" s="108">
        <f t="shared" si="4"/>
        <v>2414.8200000000002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2414.8200000000002</v>
      </c>
      <c r="E25" s="250">
        <v>2414.8200000000002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84168.95</v>
      </c>
      <c r="E30" s="108">
        <f>SUM(E31:E37)</f>
        <v>84168.95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84168.95</v>
      </c>
      <c r="E36" s="250">
        <v>84168.95</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411923.36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6615936.3200000003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2936022.01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739157.68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1121410.22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14017.59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696079.99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158152.04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14438.01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192766.48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1879248.12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1800666.19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618192.5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1182473.69</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4636511.6400000006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2864747.46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718536.24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1048113.55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37957.279999999999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696079.99</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152252.94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14438.01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197369.45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1757148.45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14615.73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14615.73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2391348.04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1425419.71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141254.73999999996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128105.21999999997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96084.79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25193.1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1518.29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5309.04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3820.03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3820.03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7253.8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5559.8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1694</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2075.69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748.8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46.22</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1280.67</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101691.28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101691.28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1182473.69</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1182473.69</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965928.33000000007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144025.79999999999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123269.23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698633.3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8 D18:D21 D24:D26 D36:D39 D41:D55 D60:D75 D78:D80 D85 D90 D92:D99 D101:D102">
    <cfRule type="cellIs" dxfId="15" priority="14" operator="lessThan">
      <formula>-0.001</formula>
    </cfRule>
  </conditionalFormatting>
  <conditionalFormatting sqref="D9:D17">
    <cfRule type="cellIs" dxfId="14" priority="11" operator="lessThan">
      <formula>-0.001</formula>
    </cfRule>
  </conditionalFormatting>
  <conditionalFormatting sqref="D22:D23">
    <cfRule type="cellIs" dxfId="13" priority="10" operator="lessThan">
      <formula>-0.001</formula>
    </cfRule>
  </conditionalFormatting>
  <conditionalFormatting sqref="D27:D35">
    <cfRule type="cellIs" dxfId="12" priority="9" operator="lessThan">
      <formula>-0.001</formula>
    </cfRule>
  </conditionalFormatting>
  <conditionalFormatting sqref="D40">
    <cfRule type="cellIs" dxfId="11" priority="8" operator="lessThan">
      <formula>-0.001</formula>
    </cfRule>
  </conditionalFormatting>
  <conditionalFormatting sqref="D56:D59">
    <cfRule type="cellIs" dxfId="10" priority="7" operator="lessThan">
      <formula>-0.001</formula>
    </cfRule>
  </conditionalFormatting>
  <conditionalFormatting sqref="D76:D77">
    <cfRule type="cellIs" dxfId="9" priority="6" operator="lessThan">
      <formula>-0.001</formula>
    </cfRule>
  </conditionalFormatting>
  <conditionalFormatting sqref="D81:D84">
    <cfRule type="cellIs" dxfId="8" priority="5" operator="lessThan">
      <formula>-0.001</formula>
    </cfRule>
  </conditionalFormatting>
  <conditionalFormatting sqref="D86:D89">
    <cfRule type="cellIs" dxfId="7" priority="4" operator="lessThan">
      <formula>-0.001</formula>
    </cfRule>
  </conditionalFormatting>
  <conditionalFormatting sqref="D91">
    <cfRule type="cellIs" dxfId="6" priority="3" operator="lessThan">
      <formula>-0.001</formula>
    </cfRule>
  </conditionalFormatting>
  <conditionalFormatting sqref="D100">
    <cfRule type="cellIs" dxfId="5" priority="2" operator="lessThan">
      <formula>-0.001</formula>
    </cfRule>
  </conditionalFormatting>
  <conditionalFormatting sqref="D103:D105">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35079</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37</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36</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3317</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9"/>
      <c r="D2" s="4"/>
      <c r="E2" s="4"/>
      <c r="F2" s="4"/>
      <c r="G2" s="4"/>
      <c r="H2" s="4"/>
      <c r="I2" s="4"/>
      <c r="J2" s="4"/>
      <c r="K2" s="4"/>
      <c r="L2" s="4"/>
      <c r="M2" s="4"/>
      <c r="N2" s="4"/>
      <c r="O2" s="4"/>
      <c r="P2" s="4"/>
      <c r="Q2" s="4"/>
    </row>
    <row r="3" spans="1:17" ht="18.75" customHeight="1" x14ac:dyDescent="0.2">
      <c r="A3" s="304" t="s">
        <v>3321</v>
      </c>
      <c r="B3" s="383" t="s">
        <v>3322</v>
      </c>
      <c r="C3" s="379"/>
      <c r="D3" s="4"/>
      <c r="E3" s="4"/>
      <c r="F3" s="4"/>
      <c r="G3" s="4"/>
      <c r="H3" s="4"/>
      <c r="I3" s="4"/>
      <c r="J3" s="4"/>
      <c r="K3" s="4"/>
      <c r="L3" s="4"/>
      <c r="M3" s="4"/>
      <c r="N3" s="4"/>
      <c r="O3" s="4"/>
      <c r="P3" s="4"/>
      <c r="Q3" s="4"/>
    </row>
    <row r="4" spans="1:17" ht="37.5" hidden="1" customHeight="1" x14ac:dyDescent="0.2">
      <c r="A4" s="305" t="s">
        <v>3323</v>
      </c>
      <c r="B4" s="378" t="s">
        <v>3324</v>
      </c>
      <c r="C4" s="379"/>
      <c r="D4" s="4"/>
      <c r="E4" s="4"/>
      <c r="F4" s="4"/>
      <c r="G4" s="4"/>
      <c r="H4" s="4"/>
      <c r="I4" s="4"/>
      <c r="J4" s="4"/>
      <c r="K4" s="4"/>
      <c r="L4" s="4"/>
      <c r="M4" s="4"/>
      <c r="N4" s="4"/>
      <c r="O4" s="4"/>
      <c r="P4" s="4"/>
      <c r="Q4" s="4"/>
    </row>
    <row r="5" spans="1:17" ht="48" hidden="1" customHeight="1" x14ac:dyDescent="0.2">
      <c r="A5" s="305" t="s">
        <v>3323</v>
      </c>
      <c r="B5" s="378" t="s">
        <v>3325</v>
      </c>
      <c r="C5" s="379"/>
      <c r="D5" s="4"/>
      <c r="E5" s="4"/>
      <c r="F5" s="4"/>
      <c r="G5" s="4"/>
      <c r="H5" s="4"/>
      <c r="I5" s="4"/>
      <c r="J5" s="4"/>
      <c r="K5" s="4"/>
      <c r="L5" s="4"/>
      <c r="M5" s="4"/>
      <c r="N5" s="4"/>
      <c r="O5" s="4"/>
      <c r="P5" s="4"/>
      <c r="Q5" s="4"/>
    </row>
    <row r="6" spans="1:17" ht="59.25" hidden="1" customHeight="1" x14ac:dyDescent="0.2">
      <c r="A6" s="305" t="s">
        <v>3323</v>
      </c>
      <c r="B6" s="378" t="s">
        <v>3326</v>
      </c>
      <c r="C6" s="379"/>
      <c r="D6" s="4"/>
      <c r="E6" s="4"/>
      <c r="F6" s="4"/>
      <c r="G6" s="4"/>
      <c r="H6" s="4"/>
      <c r="I6" s="4"/>
      <c r="J6" s="4"/>
      <c r="K6" s="4"/>
      <c r="L6" s="4"/>
      <c r="M6" s="4"/>
      <c r="N6" s="4"/>
      <c r="O6" s="4"/>
      <c r="P6" s="4"/>
      <c r="Q6" s="4"/>
    </row>
    <row r="7" spans="1:17" ht="48" hidden="1" customHeight="1" x14ac:dyDescent="0.2">
      <c r="A7" s="305" t="s">
        <v>3327</v>
      </c>
      <c r="B7" s="378" t="s">
        <v>3328</v>
      </c>
      <c r="C7" s="379"/>
      <c r="D7" s="4"/>
      <c r="E7" s="4"/>
      <c r="F7" s="4"/>
      <c r="G7" s="4"/>
      <c r="H7" s="4"/>
      <c r="I7" s="4"/>
      <c r="J7" s="4"/>
      <c r="K7" s="4"/>
      <c r="L7" s="4"/>
      <c r="M7" s="4"/>
      <c r="N7" s="4"/>
      <c r="O7" s="4"/>
      <c r="P7" s="4"/>
      <c r="Q7" s="4"/>
    </row>
    <row r="8" spans="1:17" ht="41.25" hidden="1" customHeight="1" x14ac:dyDescent="0.2">
      <c r="A8" s="305" t="s">
        <v>3329</v>
      </c>
      <c r="B8" s="378" t="s">
        <v>3330</v>
      </c>
      <c r="C8" s="379"/>
      <c r="D8" s="4"/>
      <c r="E8" s="4"/>
      <c r="F8" s="4"/>
      <c r="G8" s="4"/>
      <c r="H8" s="4"/>
      <c r="I8" s="4"/>
      <c r="J8" s="4"/>
      <c r="K8" s="4"/>
      <c r="L8" s="4"/>
      <c r="M8" s="4"/>
      <c r="N8" s="4"/>
      <c r="O8" s="4"/>
      <c r="P8" s="4"/>
      <c r="Q8" s="4"/>
    </row>
    <row r="9" spans="1:17" ht="59.25" hidden="1" customHeight="1" x14ac:dyDescent="0.2">
      <c r="A9" s="305" t="s">
        <v>3331</v>
      </c>
      <c r="B9" s="378" t="s">
        <v>3332</v>
      </c>
      <c r="C9" s="379"/>
      <c r="D9" s="4"/>
      <c r="E9" s="4"/>
      <c r="F9" s="4"/>
      <c r="G9" s="4"/>
      <c r="H9" s="4"/>
      <c r="I9" s="4"/>
      <c r="J9" s="4"/>
      <c r="K9" s="4"/>
      <c r="L9" s="4"/>
      <c r="M9" s="4"/>
      <c r="N9" s="4"/>
      <c r="O9" s="4"/>
      <c r="P9" s="4"/>
      <c r="Q9" s="4"/>
    </row>
    <row r="10" spans="1:17" ht="61.5" hidden="1" customHeight="1" x14ac:dyDescent="0.2">
      <c r="A10" s="305" t="s">
        <v>3331</v>
      </c>
      <c r="B10" s="378" t="s">
        <v>3333</v>
      </c>
      <c r="C10" s="379"/>
      <c r="D10" s="4"/>
      <c r="E10" s="4"/>
      <c r="F10" s="4"/>
      <c r="G10" s="4"/>
      <c r="H10" s="4"/>
      <c r="I10" s="4"/>
      <c r="J10" s="4"/>
      <c r="K10" s="4"/>
      <c r="L10" s="4"/>
      <c r="M10" s="4"/>
      <c r="N10" s="4"/>
      <c r="O10" s="4"/>
      <c r="P10" s="4"/>
      <c r="Q10" s="4"/>
    </row>
    <row r="11" spans="1:17" ht="43.5" hidden="1" customHeight="1" x14ac:dyDescent="0.2">
      <c r="A11" s="305" t="s">
        <v>3331</v>
      </c>
      <c r="B11" s="378" t="s">
        <v>3334</v>
      </c>
      <c r="C11" s="379"/>
      <c r="D11" s="4"/>
      <c r="E11" s="4"/>
      <c r="F11" s="4"/>
      <c r="G11" s="4"/>
      <c r="H11" s="4"/>
      <c r="I11" s="4"/>
      <c r="J11" s="4"/>
      <c r="K11" s="4"/>
      <c r="L11" s="4"/>
      <c r="M11" s="4"/>
      <c r="N11" s="4"/>
      <c r="O11" s="4"/>
      <c r="P11" s="4"/>
      <c r="Q11" s="4"/>
    </row>
    <row r="12" spans="1:17" ht="27.75" hidden="1" customHeight="1" x14ac:dyDescent="0.2">
      <c r="A12" s="305" t="s">
        <v>3335</v>
      </c>
      <c r="B12" s="378" t="s">
        <v>3336</v>
      </c>
      <c r="C12" s="379"/>
      <c r="D12" s="4"/>
      <c r="E12" s="4"/>
      <c r="F12" s="4"/>
      <c r="G12" s="4"/>
      <c r="H12" s="4"/>
      <c r="I12" s="4"/>
      <c r="J12" s="4"/>
      <c r="K12" s="4"/>
      <c r="L12" s="4"/>
      <c r="M12" s="4"/>
      <c r="N12" s="4"/>
      <c r="O12" s="4"/>
      <c r="P12" s="4"/>
      <c r="Q12" s="4"/>
    </row>
    <row r="13" spans="1:17" ht="27.75" hidden="1" customHeight="1" x14ac:dyDescent="0.2">
      <c r="A13" s="305" t="s">
        <v>3337</v>
      </c>
      <c r="B13" s="378" t="s">
        <v>3338</v>
      </c>
      <c r="C13" s="379"/>
      <c r="D13" s="4"/>
      <c r="E13" s="4"/>
      <c r="F13" s="4"/>
      <c r="G13" s="4"/>
      <c r="H13" s="4"/>
      <c r="I13" s="4"/>
      <c r="J13" s="4"/>
      <c r="K13" s="4"/>
      <c r="L13" s="4"/>
      <c r="M13" s="4"/>
      <c r="N13" s="4"/>
      <c r="O13" s="4"/>
      <c r="P13" s="4"/>
      <c r="Q13" s="4"/>
    </row>
    <row r="14" spans="1:17" ht="45.75" hidden="1" customHeight="1" x14ac:dyDescent="0.2">
      <c r="A14" s="305" t="s">
        <v>3339</v>
      </c>
      <c r="B14" s="378" t="s">
        <v>3340</v>
      </c>
      <c r="C14" s="379"/>
      <c r="D14" s="4"/>
      <c r="E14" s="4"/>
      <c r="F14" s="4"/>
      <c r="G14" s="4"/>
      <c r="H14" s="4"/>
      <c r="I14" s="4"/>
      <c r="J14" s="4"/>
      <c r="K14" s="4"/>
      <c r="L14" s="4"/>
      <c r="M14" s="4"/>
      <c r="N14" s="4"/>
      <c r="O14" s="4"/>
      <c r="P14" s="4"/>
      <c r="Q14" s="4"/>
    </row>
    <row r="15" spans="1:17" ht="45.75" hidden="1" customHeight="1" x14ac:dyDescent="0.2">
      <c r="A15" s="305" t="s">
        <v>3341</v>
      </c>
      <c r="B15" s="378" t="s">
        <v>3342</v>
      </c>
      <c r="C15" s="379"/>
      <c r="D15" s="4"/>
      <c r="E15" s="4"/>
      <c r="F15" s="4"/>
      <c r="G15" s="4"/>
      <c r="H15" s="4"/>
      <c r="I15" s="4"/>
      <c r="J15" s="4"/>
      <c r="K15" s="4"/>
      <c r="L15" s="4"/>
      <c r="M15" s="4"/>
      <c r="N15" s="4"/>
      <c r="O15" s="4"/>
      <c r="P15" s="4"/>
      <c r="Q15" s="4"/>
    </row>
    <row r="16" spans="1:17" ht="51" hidden="1" customHeight="1" x14ac:dyDescent="0.2">
      <c r="A16" s="305" t="s">
        <v>3343</v>
      </c>
      <c r="B16" s="378" t="s">
        <v>3344</v>
      </c>
      <c r="C16" s="379"/>
      <c r="D16" s="4"/>
      <c r="E16" s="4"/>
      <c r="F16" s="4"/>
      <c r="G16" s="4"/>
      <c r="H16" s="4"/>
      <c r="I16" s="4"/>
      <c r="J16" s="4"/>
      <c r="K16" s="4"/>
      <c r="L16" s="4"/>
      <c r="M16" s="4"/>
      <c r="N16" s="4"/>
      <c r="O16" s="4"/>
      <c r="P16" s="4"/>
      <c r="Q16" s="4"/>
    </row>
    <row r="17" spans="1:17" ht="27.75" hidden="1" customHeight="1" x14ac:dyDescent="0.2">
      <c r="A17" s="305" t="s">
        <v>3345</v>
      </c>
      <c r="B17" s="378" t="s">
        <v>3346</v>
      </c>
      <c r="C17" s="379"/>
      <c r="D17" s="4"/>
      <c r="E17" s="4"/>
      <c r="F17" s="4"/>
      <c r="G17" s="4"/>
      <c r="H17" s="4"/>
      <c r="I17" s="4"/>
      <c r="J17" s="4"/>
      <c r="K17" s="4"/>
      <c r="L17" s="4"/>
      <c r="M17" s="4"/>
      <c r="N17" s="4"/>
      <c r="O17" s="4"/>
      <c r="P17" s="4"/>
      <c r="Q17" s="4"/>
    </row>
    <row r="18" spans="1:17" ht="27.75" hidden="1" customHeight="1" x14ac:dyDescent="0.2">
      <c r="A18" s="305" t="s">
        <v>3347</v>
      </c>
      <c r="B18" s="378" t="s">
        <v>3348</v>
      </c>
      <c r="C18" s="379"/>
      <c r="D18" s="4"/>
      <c r="E18" s="4"/>
      <c r="F18" s="4"/>
      <c r="G18" s="4"/>
      <c r="H18" s="4"/>
      <c r="I18" s="4"/>
      <c r="J18" s="4"/>
      <c r="K18" s="4"/>
      <c r="L18" s="4"/>
      <c r="M18" s="4"/>
      <c r="N18" s="4"/>
      <c r="O18" s="4"/>
      <c r="P18" s="4"/>
      <c r="Q18" s="4"/>
    </row>
    <row r="19" spans="1:17" ht="45" hidden="1" customHeight="1" x14ac:dyDescent="0.2">
      <c r="A19" s="305" t="s">
        <v>3347</v>
      </c>
      <c r="B19" s="378" t="s">
        <v>3349</v>
      </c>
      <c r="C19" s="379"/>
      <c r="D19" s="4"/>
      <c r="E19" s="4"/>
      <c r="F19" s="4"/>
      <c r="G19" s="4"/>
      <c r="H19" s="4"/>
      <c r="I19" s="4"/>
      <c r="J19" s="4"/>
      <c r="K19" s="4"/>
      <c r="L19" s="4"/>
      <c r="M19" s="4"/>
      <c r="N19" s="4"/>
      <c r="O19" s="4"/>
      <c r="P19" s="4"/>
      <c r="Q19" s="4"/>
    </row>
    <row r="20" spans="1:17" ht="45" hidden="1" customHeight="1" x14ac:dyDescent="0.2">
      <c r="A20" s="305" t="s">
        <v>3350</v>
      </c>
      <c r="B20" s="378" t="s">
        <v>3351</v>
      </c>
      <c r="C20" s="379"/>
      <c r="D20" s="4"/>
      <c r="E20" s="4"/>
      <c r="F20" s="4"/>
      <c r="G20" s="4"/>
      <c r="H20" s="4"/>
      <c r="I20" s="4"/>
      <c r="J20" s="4"/>
      <c r="K20" s="4"/>
      <c r="L20" s="4"/>
      <c r="M20" s="4"/>
      <c r="N20" s="4"/>
      <c r="O20" s="4"/>
      <c r="P20" s="4"/>
      <c r="Q20" s="4"/>
    </row>
    <row r="21" spans="1:17" ht="30" hidden="1" customHeight="1" x14ac:dyDescent="0.2">
      <c r="A21" s="305" t="s">
        <v>3352</v>
      </c>
      <c r="B21" s="378" t="s">
        <v>3353</v>
      </c>
      <c r="C21" s="379"/>
      <c r="D21" s="4"/>
      <c r="E21" s="4"/>
      <c r="F21" s="4"/>
      <c r="G21" s="4"/>
      <c r="H21" s="4"/>
      <c r="I21" s="4"/>
      <c r="J21" s="4"/>
      <c r="K21" s="4"/>
      <c r="L21" s="4"/>
      <c r="M21" s="4"/>
      <c r="N21" s="4"/>
      <c r="O21" s="4"/>
      <c r="P21" s="4"/>
      <c r="Q21" s="4"/>
    </row>
    <row r="22" spans="1:17" ht="30" hidden="1" customHeight="1" x14ac:dyDescent="0.2">
      <c r="A22" s="305" t="s">
        <v>3354</v>
      </c>
      <c r="B22" s="378" t="s">
        <v>3355</v>
      </c>
      <c r="C22" s="379"/>
      <c r="D22" s="4"/>
      <c r="E22" s="4"/>
      <c r="F22" s="4"/>
      <c r="G22" s="4"/>
      <c r="H22" s="4"/>
      <c r="I22" s="4"/>
      <c r="J22" s="4"/>
      <c r="K22" s="4"/>
      <c r="L22" s="4"/>
      <c r="M22" s="4"/>
      <c r="N22" s="4"/>
      <c r="O22" s="4"/>
      <c r="P22" s="4"/>
      <c r="Q22" s="4"/>
    </row>
    <row r="23" spans="1:17" ht="30" hidden="1" customHeight="1" x14ac:dyDescent="0.2">
      <c r="A23" s="305" t="s">
        <v>3356</v>
      </c>
      <c r="B23" s="378" t="s">
        <v>3357</v>
      </c>
      <c r="C23" s="379"/>
      <c r="D23" s="4"/>
      <c r="E23" s="4"/>
      <c r="F23" s="4"/>
      <c r="G23" s="4"/>
      <c r="H23" s="4"/>
      <c r="I23" s="4"/>
      <c r="J23" s="4"/>
      <c r="K23" s="4"/>
      <c r="L23" s="4"/>
      <c r="M23" s="4"/>
      <c r="N23" s="4"/>
      <c r="O23" s="4"/>
      <c r="P23" s="4"/>
      <c r="Q23" s="4"/>
    </row>
    <row r="24" spans="1:17" ht="30" hidden="1" customHeight="1" x14ac:dyDescent="0.2">
      <c r="A24" s="305" t="s">
        <v>3358</v>
      </c>
      <c r="B24" s="378" t="s">
        <v>3359</v>
      </c>
      <c r="C24" s="379"/>
      <c r="D24" s="4"/>
      <c r="E24" s="4"/>
      <c r="F24" s="4"/>
      <c r="G24" s="4"/>
      <c r="H24" s="4"/>
      <c r="I24" s="4"/>
      <c r="J24" s="4"/>
      <c r="K24" s="4"/>
      <c r="L24" s="4"/>
      <c r="M24" s="4"/>
      <c r="N24" s="4"/>
      <c r="O24" s="4"/>
      <c r="P24" s="4"/>
      <c r="Q24" s="4"/>
    </row>
    <row r="25" spans="1:17" ht="30" hidden="1" customHeight="1" x14ac:dyDescent="0.2">
      <c r="A25" s="305" t="s">
        <v>3360</v>
      </c>
      <c r="B25" s="378" t="s">
        <v>3361</v>
      </c>
      <c r="C25" s="379"/>
      <c r="D25" s="4"/>
      <c r="E25" s="4"/>
      <c r="F25" s="4"/>
      <c r="G25" s="4"/>
      <c r="H25" s="4"/>
      <c r="I25" s="4"/>
      <c r="J25" s="4"/>
      <c r="K25" s="4"/>
      <c r="L25" s="4"/>
      <c r="M25" s="4"/>
      <c r="N25" s="4"/>
      <c r="O25" s="4"/>
      <c r="P25" s="4"/>
      <c r="Q25" s="4"/>
    </row>
    <row r="26" spans="1:17" ht="30" hidden="1" customHeight="1" x14ac:dyDescent="0.2">
      <c r="A26" s="305" t="s">
        <v>3362</v>
      </c>
      <c r="B26" s="378" t="s">
        <v>3363</v>
      </c>
      <c r="C26" s="379"/>
      <c r="D26" s="4"/>
      <c r="E26" s="4"/>
      <c r="F26" s="4"/>
      <c r="G26" s="4"/>
      <c r="H26" s="4"/>
      <c r="I26" s="4"/>
      <c r="J26" s="4"/>
      <c r="K26" s="4"/>
      <c r="L26" s="4"/>
      <c r="M26" s="4"/>
      <c r="N26" s="4"/>
      <c r="O26" s="4"/>
      <c r="P26" s="4"/>
      <c r="Q26" s="4"/>
    </row>
    <row r="27" spans="1:17" ht="70.5" hidden="1" customHeight="1" x14ac:dyDescent="0.2">
      <c r="A27" s="305" t="s">
        <v>3364</v>
      </c>
      <c r="B27" s="378" t="s">
        <v>3365</v>
      </c>
      <c r="C27" s="379"/>
      <c r="D27" s="4"/>
      <c r="E27" s="4"/>
      <c r="F27" s="4"/>
      <c r="G27" s="4"/>
      <c r="H27" s="4"/>
      <c r="I27" s="4"/>
      <c r="J27" s="4"/>
      <c r="K27" s="4"/>
      <c r="L27" s="4"/>
      <c r="M27" s="4"/>
      <c r="N27" s="4"/>
      <c r="O27" s="4"/>
      <c r="P27" s="4"/>
      <c r="Q27" s="4"/>
    </row>
    <row r="28" spans="1:17" ht="48" hidden="1" customHeight="1" x14ac:dyDescent="0.2">
      <c r="A28" s="305" t="s">
        <v>3366</v>
      </c>
      <c r="B28" s="378" t="s">
        <v>3367</v>
      </c>
      <c r="C28" s="379"/>
      <c r="D28" s="4"/>
      <c r="E28" s="4"/>
      <c r="F28" s="4"/>
      <c r="G28" s="4"/>
      <c r="H28" s="4"/>
      <c r="I28" s="4"/>
      <c r="J28" s="4"/>
      <c r="K28" s="4"/>
      <c r="L28" s="4"/>
      <c r="M28" s="4"/>
      <c r="N28" s="4"/>
      <c r="O28" s="4"/>
      <c r="P28" s="4"/>
      <c r="Q28" s="4"/>
    </row>
    <row r="29" spans="1:17" ht="100.5" hidden="1" customHeight="1" x14ac:dyDescent="0.2">
      <c r="A29" s="305" t="s">
        <v>3368</v>
      </c>
      <c r="B29" s="378" t="s">
        <v>3369</v>
      </c>
      <c r="C29" s="379"/>
      <c r="D29" s="4"/>
      <c r="E29" s="4"/>
      <c r="F29" s="4"/>
      <c r="G29" s="4"/>
      <c r="H29" s="4"/>
      <c r="I29" s="4"/>
      <c r="J29" s="4"/>
      <c r="K29" s="4"/>
      <c r="L29" s="4"/>
      <c r="M29" s="4"/>
      <c r="N29" s="4"/>
      <c r="O29" s="4"/>
      <c r="P29" s="4"/>
      <c r="Q29" s="4"/>
    </row>
    <row r="30" spans="1:17" ht="45" hidden="1" customHeight="1" x14ac:dyDescent="0.2">
      <c r="A30" s="305" t="s">
        <v>3370</v>
      </c>
      <c r="B30" s="378" t="s">
        <v>3371</v>
      </c>
      <c r="C30" s="379"/>
      <c r="D30" s="4"/>
      <c r="E30" s="4"/>
      <c r="F30" s="4"/>
      <c r="G30" s="4"/>
      <c r="H30" s="4"/>
      <c r="I30" s="4"/>
      <c r="J30" s="4"/>
      <c r="K30" s="4"/>
      <c r="L30" s="4"/>
      <c r="M30" s="4"/>
      <c r="N30" s="4"/>
      <c r="O30" s="4"/>
      <c r="P30" s="4"/>
      <c r="Q30" s="4"/>
    </row>
    <row r="31" spans="1:17" ht="45" hidden="1" customHeight="1" x14ac:dyDescent="0.2">
      <c r="A31" s="305" t="s">
        <v>3372</v>
      </c>
      <c r="B31" s="378" t="s">
        <v>3373</v>
      </c>
      <c r="C31" s="379"/>
      <c r="D31" s="4"/>
      <c r="E31" s="4"/>
      <c r="F31" s="4"/>
      <c r="G31" s="4"/>
      <c r="H31" s="4"/>
      <c r="I31" s="4"/>
      <c r="J31" s="4"/>
      <c r="K31" s="4"/>
      <c r="L31" s="4"/>
      <c r="M31" s="4"/>
      <c r="N31" s="4"/>
      <c r="O31" s="4"/>
      <c r="P31" s="4"/>
      <c r="Q31" s="4"/>
    </row>
    <row r="32" spans="1:17" ht="45" hidden="1" customHeight="1" x14ac:dyDescent="0.2">
      <c r="A32" s="305" t="s">
        <v>3374</v>
      </c>
      <c r="B32" s="378" t="s">
        <v>3375</v>
      </c>
      <c r="C32" s="379"/>
      <c r="D32" s="4"/>
      <c r="E32" s="4"/>
      <c r="F32" s="4"/>
      <c r="G32" s="4"/>
      <c r="H32" s="4"/>
      <c r="I32" s="4"/>
      <c r="J32" s="4"/>
      <c r="K32" s="4"/>
      <c r="L32" s="4"/>
      <c r="M32" s="4"/>
      <c r="N32" s="4"/>
      <c r="O32" s="4"/>
      <c r="P32" s="4"/>
      <c r="Q32" s="4"/>
    </row>
    <row r="33" spans="1:17" ht="72" hidden="1" customHeight="1" x14ac:dyDescent="0.2">
      <c r="A33" s="305" t="s">
        <v>3376</v>
      </c>
      <c r="B33" s="378" t="s">
        <v>3377</v>
      </c>
      <c r="C33" s="379"/>
      <c r="D33" s="4"/>
      <c r="E33" s="4"/>
      <c r="F33" s="4"/>
      <c r="G33" s="4"/>
      <c r="H33" s="4"/>
      <c r="I33" s="4"/>
      <c r="J33" s="4"/>
      <c r="K33" s="4"/>
      <c r="L33" s="4"/>
      <c r="M33" s="4"/>
      <c r="N33" s="4"/>
      <c r="O33" s="4"/>
      <c r="P33" s="4"/>
      <c r="Q33" s="4"/>
    </row>
    <row r="34" spans="1:17" ht="79.5" hidden="1" customHeight="1" x14ac:dyDescent="0.2">
      <c r="A34" s="305" t="s">
        <v>3378</v>
      </c>
      <c r="B34" s="378" t="s">
        <v>3379</v>
      </c>
      <c r="C34" s="379"/>
      <c r="D34" s="4"/>
      <c r="E34" s="4"/>
      <c r="F34" s="4"/>
      <c r="G34" s="4"/>
      <c r="H34" s="4"/>
      <c r="I34" s="4"/>
      <c r="J34" s="4"/>
      <c r="K34" s="4"/>
      <c r="L34" s="4"/>
      <c r="M34" s="4"/>
      <c r="N34" s="4"/>
      <c r="O34" s="4"/>
      <c r="P34" s="4"/>
      <c r="Q34" s="4"/>
    </row>
    <row r="35" spans="1:17" ht="70.5" hidden="1" customHeight="1" x14ac:dyDescent="0.2">
      <c r="A35" s="305" t="s">
        <v>3380</v>
      </c>
      <c r="B35" s="378" t="s">
        <v>3381</v>
      </c>
      <c r="C35" s="379"/>
      <c r="D35" s="4"/>
      <c r="E35" s="4"/>
      <c r="F35" s="4"/>
      <c r="G35" s="4"/>
      <c r="H35" s="4"/>
      <c r="I35" s="4"/>
      <c r="J35" s="4"/>
      <c r="K35" s="4"/>
      <c r="L35" s="4"/>
      <c r="M35" s="4"/>
      <c r="N35" s="4"/>
      <c r="O35" s="4"/>
      <c r="P35" s="4"/>
      <c r="Q35" s="4"/>
    </row>
    <row r="36" spans="1:17" ht="45.75" hidden="1" customHeight="1" x14ac:dyDescent="0.2">
      <c r="A36" s="305" t="s">
        <v>3382</v>
      </c>
      <c r="B36" s="378" t="s">
        <v>3383</v>
      </c>
      <c r="C36" s="379"/>
      <c r="D36" s="4"/>
      <c r="E36" s="4"/>
      <c r="F36" s="4"/>
      <c r="G36" s="4"/>
      <c r="H36" s="4"/>
      <c r="I36" s="4"/>
      <c r="J36" s="4"/>
      <c r="K36" s="4"/>
      <c r="L36" s="4"/>
      <c r="M36" s="4"/>
      <c r="N36" s="4"/>
      <c r="O36" s="4"/>
      <c r="P36" s="4"/>
      <c r="Q36" s="4"/>
    </row>
    <row r="37" spans="1:17" ht="54.75" hidden="1" customHeight="1" x14ac:dyDescent="0.2">
      <c r="A37" s="305" t="s">
        <v>3384</v>
      </c>
      <c r="B37" s="378" t="s">
        <v>3385</v>
      </c>
      <c r="C37" s="379"/>
      <c r="D37" s="4"/>
      <c r="E37" s="4"/>
      <c r="F37" s="4"/>
      <c r="G37" s="4"/>
      <c r="H37" s="4"/>
      <c r="I37" s="4"/>
      <c r="J37" s="4"/>
      <c r="K37" s="4"/>
      <c r="L37" s="4"/>
      <c r="M37" s="4"/>
      <c r="N37" s="4"/>
      <c r="O37" s="4"/>
      <c r="P37" s="4"/>
      <c r="Q37" s="4"/>
    </row>
    <row r="38" spans="1:17" ht="37.5" hidden="1" customHeight="1" x14ac:dyDescent="0.2">
      <c r="A38" s="305" t="s">
        <v>3386</v>
      </c>
      <c r="B38" s="378" t="s">
        <v>3387</v>
      </c>
      <c r="C38" s="379"/>
      <c r="D38" s="4"/>
      <c r="E38" s="4"/>
      <c r="F38" s="4"/>
      <c r="G38" s="4"/>
      <c r="H38" s="4"/>
      <c r="I38" s="4"/>
      <c r="J38" s="4"/>
      <c r="K38" s="4"/>
      <c r="L38" s="4"/>
      <c r="M38" s="4"/>
      <c r="N38" s="4"/>
      <c r="O38" s="4"/>
      <c r="P38" s="4"/>
      <c r="Q38" s="4"/>
    </row>
    <row r="39" spans="1:17" ht="61.5" hidden="1" customHeight="1" x14ac:dyDescent="0.2">
      <c r="A39" s="305" t="s">
        <v>3388</v>
      </c>
      <c r="B39" s="378" t="s">
        <v>3389</v>
      </c>
      <c r="C39" s="379"/>
      <c r="D39" s="4"/>
      <c r="E39" s="4"/>
      <c r="F39" s="4"/>
      <c r="G39" s="4"/>
      <c r="H39" s="4"/>
      <c r="I39" s="4"/>
      <c r="J39" s="4"/>
      <c r="K39" s="4"/>
      <c r="L39" s="4"/>
      <c r="M39" s="4"/>
      <c r="N39" s="4"/>
      <c r="O39" s="4"/>
      <c r="P39" s="4"/>
      <c r="Q39" s="4"/>
    </row>
    <row r="40" spans="1:17" ht="53.25" hidden="1" customHeight="1" x14ac:dyDescent="0.2">
      <c r="A40" s="305" t="s">
        <v>3390</v>
      </c>
      <c r="B40" s="378" t="s">
        <v>3391</v>
      </c>
      <c r="C40" s="379"/>
      <c r="D40" s="4"/>
      <c r="E40" s="4"/>
      <c r="F40" s="4"/>
      <c r="G40" s="4"/>
      <c r="H40" s="4"/>
      <c r="I40" s="4"/>
      <c r="J40" s="4"/>
      <c r="K40" s="4"/>
      <c r="L40" s="4"/>
      <c r="M40" s="4"/>
      <c r="N40" s="4"/>
      <c r="O40" s="4"/>
      <c r="P40" s="4"/>
      <c r="Q40" s="4"/>
    </row>
    <row r="41" spans="1:17" ht="73.5" hidden="1" customHeight="1" x14ac:dyDescent="0.2">
      <c r="A41" s="305" t="s">
        <v>3392</v>
      </c>
      <c r="B41" s="378" t="s">
        <v>3393</v>
      </c>
      <c r="C41" s="379"/>
      <c r="D41" s="4"/>
      <c r="E41" s="4"/>
      <c r="F41" s="4"/>
      <c r="G41" s="4"/>
      <c r="H41" s="4"/>
      <c r="I41" s="4"/>
      <c r="J41" s="4"/>
      <c r="K41" s="4"/>
      <c r="L41" s="4"/>
      <c r="M41" s="4"/>
      <c r="N41" s="4"/>
      <c r="O41" s="4"/>
      <c r="P41" s="4"/>
      <c r="Q41" s="4"/>
    </row>
    <row r="42" spans="1:17" ht="57.75" hidden="1" customHeight="1" x14ac:dyDescent="0.2">
      <c r="A42" s="305" t="s">
        <v>3394</v>
      </c>
      <c r="B42" s="378" t="s">
        <v>3395</v>
      </c>
      <c r="C42" s="379"/>
      <c r="D42" s="4"/>
      <c r="E42" s="4"/>
      <c r="F42" s="4"/>
      <c r="G42" s="4"/>
      <c r="H42" s="4"/>
      <c r="I42" s="4"/>
      <c r="J42" s="4"/>
      <c r="K42" s="4"/>
      <c r="L42" s="4"/>
      <c r="M42" s="4"/>
      <c r="N42" s="4"/>
      <c r="O42" s="4"/>
      <c r="P42" s="4"/>
      <c r="Q42" s="4"/>
    </row>
    <row r="43" spans="1:17" ht="84" hidden="1" customHeight="1" x14ac:dyDescent="0.2">
      <c r="A43" s="305" t="s">
        <v>3396</v>
      </c>
      <c r="B43" s="378" t="s">
        <v>3397</v>
      </c>
      <c r="C43" s="379"/>
      <c r="D43" s="4"/>
      <c r="E43" s="4"/>
      <c r="F43" s="4"/>
      <c r="G43" s="4"/>
      <c r="H43" s="4"/>
      <c r="I43" s="4"/>
      <c r="J43" s="4"/>
      <c r="K43" s="4"/>
      <c r="L43" s="4"/>
      <c r="M43" s="4"/>
      <c r="N43" s="4"/>
      <c r="O43" s="4"/>
      <c r="P43" s="4"/>
      <c r="Q43" s="4"/>
    </row>
    <row r="44" spans="1:17" ht="48" hidden="1" customHeight="1" x14ac:dyDescent="0.2">
      <c r="A44" s="305" t="s">
        <v>3398</v>
      </c>
      <c r="B44" s="378" t="s">
        <v>3399</v>
      </c>
      <c r="C44" s="379"/>
      <c r="D44" s="4"/>
      <c r="E44" s="4"/>
      <c r="F44" s="4"/>
      <c r="G44" s="4"/>
      <c r="H44" s="4"/>
      <c r="I44" s="4"/>
      <c r="J44" s="4"/>
      <c r="K44" s="4"/>
      <c r="L44" s="4"/>
      <c r="M44" s="4"/>
      <c r="N44" s="4"/>
      <c r="O44" s="4"/>
      <c r="P44" s="4"/>
      <c r="Q44" s="4"/>
    </row>
    <row r="45" spans="1:17" ht="57" hidden="1" customHeight="1" x14ac:dyDescent="0.2">
      <c r="A45" s="305" t="s">
        <v>3400</v>
      </c>
      <c r="B45" s="378" t="s">
        <v>3401</v>
      </c>
      <c r="C45" s="379"/>
      <c r="D45" s="4"/>
      <c r="E45" s="4"/>
      <c r="F45" s="4"/>
      <c r="G45" s="4"/>
      <c r="H45" s="4"/>
      <c r="I45" s="4"/>
      <c r="J45" s="4"/>
      <c r="K45" s="4"/>
      <c r="L45" s="4"/>
      <c r="M45" s="4"/>
      <c r="N45" s="4"/>
      <c r="O45" s="4"/>
      <c r="P45" s="4"/>
      <c r="Q45" s="4"/>
    </row>
    <row r="46" spans="1:17" ht="73.5" hidden="1" customHeight="1" x14ac:dyDescent="0.2">
      <c r="A46" s="305" t="s">
        <v>3402</v>
      </c>
      <c r="B46" s="387" t="s">
        <v>3403</v>
      </c>
      <c r="C46" s="379"/>
      <c r="D46" s="41"/>
      <c r="E46" s="4"/>
      <c r="F46" s="4"/>
      <c r="G46" s="4"/>
      <c r="H46" s="4"/>
      <c r="I46" s="4"/>
      <c r="J46" s="4"/>
      <c r="K46" s="4"/>
      <c r="L46" s="4"/>
      <c r="M46" s="4"/>
      <c r="N46" s="4"/>
      <c r="O46" s="4"/>
      <c r="P46" s="4"/>
      <c r="Q46" s="4"/>
    </row>
    <row r="47" spans="1:17" ht="66" hidden="1" customHeight="1" x14ac:dyDescent="0.2">
      <c r="A47" s="46" t="s">
        <v>3404</v>
      </c>
      <c r="B47" s="388" t="s">
        <v>3405</v>
      </c>
      <c r="C47" s="388"/>
      <c r="D47" s="4"/>
      <c r="E47" s="4"/>
      <c r="F47" s="4"/>
      <c r="G47" s="4"/>
      <c r="H47" s="4"/>
      <c r="I47" s="4"/>
      <c r="J47" s="4"/>
      <c r="K47" s="4"/>
      <c r="L47" s="4"/>
      <c r="M47" s="4"/>
      <c r="N47" s="4"/>
      <c r="O47" s="4"/>
      <c r="P47" s="4"/>
      <c r="Q47" s="4"/>
    </row>
    <row r="48" spans="1:17" ht="123.75" customHeight="1" x14ac:dyDescent="0.2">
      <c r="A48" s="267" t="s">
        <v>3406</v>
      </c>
      <c r="B48" s="386" t="s">
        <v>3407</v>
      </c>
      <c r="C48" s="385"/>
      <c r="D48" s="4"/>
      <c r="E48" s="4"/>
      <c r="F48" s="4"/>
      <c r="G48" s="4"/>
      <c r="H48" s="4"/>
      <c r="I48" s="4"/>
      <c r="J48" s="4"/>
      <c r="K48" s="4"/>
      <c r="L48" s="4"/>
      <c r="M48" s="4"/>
      <c r="N48" s="4"/>
      <c r="O48" s="4"/>
      <c r="P48" s="4"/>
      <c r="Q48" s="4"/>
    </row>
    <row r="49" spans="1:17" ht="34.5" customHeight="1" x14ac:dyDescent="0.2">
      <c r="A49" s="267" t="s">
        <v>3408</v>
      </c>
      <c r="B49" s="384" t="s">
        <v>3409</v>
      </c>
      <c r="C49" s="385"/>
      <c r="D49" s="4"/>
      <c r="E49" s="4"/>
      <c r="F49" s="4"/>
      <c r="G49" s="4"/>
      <c r="H49" s="4"/>
      <c r="I49" s="4"/>
      <c r="J49" s="4"/>
      <c r="K49" s="4"/>
      <c r="L49" s="4"/>
      <c r="M49" s="4"/>
      <c r="N49" s="4"/>
      <c r="O49" s="4"/>
      <c r="P49" s="4"/>
      <c r="Q49" s="4"/>
    </row>
    <row r="50" spans="1:17" ht="34.5" customHeight="1" x14ac:dyDescent="0.2">
      <c r="A50" s="267" t="s">
        <v>3410</v>
      </c>
      <c r="B50" s="384" t="s">
        <v>3411</v>
      </c>
      <c r="C50" s="385"/>
      <c r="D50" s="4"/>
      <c r="E50" s="4"/>
      <c r="F50" s="4"/>
      <c r="G50" s="4"/>
      <c r="H50" s="4"/>
      <c r="I50" s="4"/>
      <c r="J50" s="4"/>
      <c r="K50" s="4"/>
      <c r="L50" s="4"/>
      <c r="M50" s="4"/>
      <c r="N50" s="4"/>
      <c r="O50" s="4"/>
      <c r="P50" s="4"/>
      <c r="Q50" s="4"/>
    </row>
    <row r="51" spans="1:17" ht="31.5" customHeight="1" x14ac:dyDescent="0.2">
      <c r="A51" s="306" t="s">
        <v>3412</v>
      </c>
      <c r="B51" s="378" t="s">
        <v>3413</v>
      </c>
      <c r="C51" s="379"/>
      <c r="D51" s="4"/>
      <c r="E51" s="4"/>
      <c r="F51" s="4"/>
      <c r="G51" s="4"/>
      <c r="H51" s="4"/>
      <c r="I51" s="4"/>
      <c r="J51" s="4"/>
      <c r="K51" s="4"/>
      <c r="L51" s="4"/>
      <c r="M51" s="4"/>
      <c r="N51" s="4"/>
      <c r="O51" s="4"/>
      <c r="P51" s="4"/>
      <c r="Q51" s="4"/>
    </row>
    <row r="52" spans="1:17" ht="31.5" customHeight="1" x14ac:dyDescent="0.2">
      <c r="A52" s="306" t="s">
        <v>3414</v>
      </c>
      <c r="B52" s="378" t="s">
        <v>3415</v>
      </c>
      <c r="C52" s="379"/>
      <c r="D52" s="4"/>
      <c r="E52" s="4"/>
      <c r="F52" s="4"/>
      <c r="G52" s="4"/>
      <c r="H52" s="4"/>
      <c r="I52" s="4"/>
      <c r="J52" s="4"/>
      <c r="K52" s="4"/>
      <c r="L52" s="4"/>
      <c r="M52" s="4"/>
      <c r="N52" s="4"/>
      <c r="O52" s="4"/>
      <c r="P52" s="4"/>
      <c r="Q52" s="4"/>
    </row>
    <row r="53" spans="1:17" ht="31.5" customHeight="1" x14ac:dyDescent="0.2">
      <c r="A53" s="306" t="s">
        <v>3416</v>
      </c>
      <c r="B53" s="376" t="s">
        <v>3417</v>
      </c>
      <c r="C53" s="377"/>
      <c r="D53" s="4"/>
      <c r="E53" s="4"/>
      <c r="F53" s="4"/>
      <c r="G53" s="4"/>
      <c r="H53" s="4"/>
      <c r="I53" s="4"/>
      <c r="J53" s="4"/>
      <c r="K53" s="4"/>
      <c r="L53" s="4"/>
      <c r="M53" s="4"/>
      <c r="N53" s="4"/>
      <c r="O53" s="4"/>
      <c r="P53" s="4"/>
      <c r="Q53" s="4"/>
    </row>
    <row r="54" spans="1:17" ht="31.5" customHeight="1" x14ac:dyDescent="0.2">
      <c r="A54" s="306" t="s">
        <v>3418</v>
      </c>
      <c r="B54" s="376" t="s">
        <v>3419</v>
      </c>
      <c r="C54" s="377"/>
      <c r="D54" s="4"/>
      <c r="E54" s="4"/>
      <c r="F54" s="4"/>
      <c r="G54" s="4"/>
      <c r="H54" s="4"/>
      <c r="I54" s="4"/>
      <c r="J54" s="4"/>
      <c r="K54" s="4"/>
      <c r="L54" s="4"/>
      <c r="M54" s="4"/>
      <c r="N54" s="4"/>
      <c r="O54" s="4"/>
      <c r="P54" s="4"/>
      <c r="Q54" s="4"/>
    </row>
    <row r="55" spans="1:17" ht="54.6" customHeight="1" x14ac:dyDescent="0.2">
      <c r="A55" s="306" t="s">
        <v>3420</v>
      </c>
      <c r="B55" s="376" t="s">
        <v>3421</v>
      </c>
      <c r="C55" s="377"/>
      <c r="D55" s="4"/>
      <c r="E55" s="4"/>
      <c r="F55" s="4"/>
      <c r="G55" s="4"/>
      <c r="H55" s="4"/>
      <c r="I55" s="4"/>
      <c r="J55" s="4"/>
      <c r="K55" s="4"/>
      <c r="L55" s="4"/>
      <c r="M55" s="4"/>
      <c r="N55" s="4"/>
      <c r="O55" s="4"/>
      <c r="P55" s="4"/>
      <c r="Q55" s="4"/>
    </row>
    <row r="56" spans="1:17" ht="54.6" customHeight="1" x14ac:dyDescent="0.2">
      <c r="A56" s="306" t="s">
        <v>3422</v>
      </c>
      <c r="B56" s="376" t="s">
        <v>3423</v>
      </c>
      <c r="C56" s="377"/>
      <c r="D56" s="4"/>
      <c r="E56" s="4"/>
      <c r="F56" s="4"/>
      <c r="G56" s="4"/>
      <c r="H56" s="4"/>
      <c r="I56" s="4"/>
      <c r="J56" s="4"/>
      <c r="K56" s="4"/>
      <c r="L56" s="4"/>
      <c r="M56" s="4"/>
      <c r="N56" s="4"/>
      <c r="O56" s="4"/>
      <c r="P56" s="4"/>
      <c r="Q56" s="4"/>
    </row>
    <row r="57" spans="1:17" ht="54" customHeight="1" x14ac:dyDescent="0.2">
      <c r="A57" s="306" t="s">
        <v>3424</v>
      </c>
      <c r="B57" s="376" t="s">
        <v>3425</v>
      </c>
      <c r="C57" s="37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Preko</cp:lastModifiedBy>
  <cp:lastPrinted>2025-02-26T07:15:43Z</cp:lastPrinted>
  <dcterms:created xsi:type="dcterms:W3CDTF">2022-04-01T05:14:30Z</dcterms:created>
  <dcterms:modified xsi:type="dcterms:W3CDTF">2025-07-11T10:51:52Z</dcterms:modified>
</cp:coreProperties>
</file>